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530" windowHeight="4380" firstSheet="18" activeTab="22"/>
  </bookViews>
  <sheets>
    <sheet name="Sheet4" sheetId="1" r:id="rId1"/>
    <sheet name="Sheet5" sheetId="2" r:id="rId2"/>
    <sheet name="Chart1" sheetId="3" r:id="rId3"/>
    <sheet name="Chart2" sheetId="4" r:id="rId4"/>
    <sheet name="Chart3" sheetId="5" r:id="rId5"/>
    <sheet name="Chart4" sheetId="6" r:id="rId6"/>
    <sheet name="Chart5" sheetId="7" r:id="rId7"/>
    <sheet name="Chart8" sheetId="8" r:id="rId8"/>
    <sheet name="Chart6" sheetId="9" r:id="rId9"/>
    <sheet name="Sheet1" sheetId="10" r:id="rId10"/>
    <sheet name="Chart7" sheetId="11" r:id="rId11"/>
    <sheet name="Chart9" sheetId="12" r:id="rId12"/>
    <sheet name="Chart10" sheetId="13" r:id="rId13"/>
    <sheet name="Chart11" sheetId="14" r:id="rId14"/>
    <sheet name="Chart12" sheetId="15" r:id="rId15"/>
    <sheet name="Chart13" sheetId="16" r:id="rId16"/>
    <sheet name="Chart14" sheetId="17" r:id="rId17"/>
    <sheet name="Chart15" sheetId="18" r:id="rId18"/>
    <sheet name="Chart16" sheetId="19" r:id="rId19"/>
    <sheet name="Chart18" sheetId="20" r:id="rId20"/>
    <sheet name="Chart21" sheetId="21" r:id="rId21"/>
    <sheet name="Chart22" sheetId="22" r:id="rId22"/>
    <sheet name="Chart20" sheetId="23" r:id="rId23"/>
    <sheet name="Sheet2" sheetId="24" r:id="rId24"/>
    <sheet name="Sheet3" sheetId="25" r:id="rId25"/>
  </sheets>
  <definedNames>
    <definedName name="_xlnm.Print_Titles" localSheetId="9">'Sheet1'!$B:$B,'Sheet1'!$1:$1</definedName>
  </definedNames>
  <calcPr fullCalcOnLoad="1"/>
</workbook>
</file>

<file path=xl/sharedStrings.xml><?xml version="1.0" encoding="utf-8"?>
<sst xmlns="http://schemas.openxmlformats.org/spreadsheetml/2006/main" count="401" uniqueCount="298">
  <si>
    <t>USABILITY</t>
  </si>
  <si>
    <t>1.</t>
  </si>
  <si>
    <t>1.2</t>
  </si>
  <si>
    <t>GLOBAL SITE UNDERSTANBILITY (LANGUAGES)</t>
  </si>
  <si>
    <t>1.1</t>
  </si>
  <si>
    <t>GLOBAL ORGANIZATION SCHEME</t>
  </si>
  <si>
    <t>1.2.1</t>
  </si>
  <si>
    <t>EASY TO NAVIGATE</t>
  </si>
  <si>
    <t>1.2.2</t>
  </si>
  <si>
    <t>EASY TO USE</t>
  </si>
  <si>
    <t>1.2.3</t>
  </si>
  <si>
    <t>SUBJECT INDEX</t>
  </si>
  <si>
    <t>1.2.4</t>
  </si>
  <si>
    <t>QUALITY OF SUBJECT INDEX(ATTRACTIVE APPEARANCE)</t>
  </si>
  <si>
    <t>1.2.4.1</t>
  </si>
  <si>
    <t>GEOGRAPHICAL INDEX</t>
  </si>
  <si>
    <t>1.2.4.2</t>
  </si>
  <si>
    <t>OTHER INDEXES</t>
  </si>
  <si>
    <t>1.3</t>
  </si>
  <si>
    <t>FEEDBACK AND HELP FEATURES</t>
  </si>
  <si>
    <t>1.3.1</t>
  </si>
  <si>
    <t>QUALITY OF HELP FEATURES</t>
  </si>
  <si>
    <t>1.3.1.1</t>
  </si>
  <si>
    <t>1.3.1.2</t>
  </si>
  <si>
    <t>GLOBAL HELP FOR FIRST TIME VISITORS</t>
  </si>
  <si>
    <t>SPECIFIC HELP (FOR SEARCHING, CHECKING OUT)</t>
  </si>
  <si>
    <t>1.3.1.3</t>
  </si>
  <si>
    <t>PURCHASE HELP</t>
  </si>
  <si>
    <t>1.3.1.4</t>
  </si>
  <si>
    <t>CHECK OUT HELP</t>
  </si>
  <si>
    <t>1.3.2</t>
  </si>
  <si>
    <t>ADDRESSES DIRECTORY</t>
  </si>
  <si>
    <t>1.3.2.1</t>
  </si>
  <si>
    <t>E-MAIL DIRECTORY</t>
  </si>
  <si>
    <t>1.3.2.2</t>
  </si>
  <si>
    <t>PHONE - FAX DIRECTORY</t>
  </si>
  <si>
    <t>1.3.2.3</t>
  </si>
  <si>
    <t>POST MAIL DIRECTORY</t>
  </si>
  <si>
    <t>1.3.3</t>
  </si>
  <si>
    <t>LINK BASED FEEDBACK</t>
  </si>
  <si>
    <t>1.3.3.1</t>
  </si>
  <si>
    <t>FAQ FEATURE</t>
  </si>
  <si>
    <t>1.3.3.2</t>
  </si>
  <si>
    <t>WHAT'S NEW FEATURE</t>
  </si>
  <si>
    <t>1.3.4</t>
  </si>
  <si>
    <t>FORM BASED FEATURE</t>
  </si>
  <si>
    <t>1.3.4.1</t>
  </si>
  <si>
    <t>QUESTIONNAIRE FEATURE</t>
  </si>
  <si>
    <t>1.3.4.2</t>
  </si>
  <si>
    <t>COMMENTS SUGGESTIONS</t>
  </si>
  <si>
    <t>1.3.4.3</t>
  </si>
  <si>
    <t>SUBJECT ORIENTED FEEDBACK</t>
  </si>
  <si>
    <t>1.3.4.4</t>
  </si>
  <si>
    <t>GUEST BOOK</t>
  </si>
  <si>
    <t>1.4</t>
  </si>
  <si>
    <t>INTERFACE AND AESTHETIC FEATURES</t>
  </si>
  <si>
    <t>1.4.1</t>
  </si>
  <si>
    <t>COHEVINESS BY GROUPING MAIN CONTROL OBJECT</t>
  </si>
  <si>
    <t>1.4.1.1</t>
  </si>
  <si>
    <t xml:space="preserve">PRESENTATION PERMANENCE AND STABILITY OF MAIN CONTROLS </t>
  </si>
  <si>
    <t>1.4.1.2</t>
  </si>
  <si>
    <t>1.4.1.1.1</t>
  </si>
  <si>
    <t>MAIN CONTROLS PERMANANCE</t>
  </si>
  <si>
    <t>1.4.1.1.2</t>
  </si>
  <si>
    <t>BROWSE PERMANANCE</t>
  </si>
  <si>
    <t>1.4.1.1.3</t>
  </si>
  <si>
    <t>ACCOUNT CONTROL PERMANANCE</t>
  </si>
  <si>
    <t>1.4.1.1.4</t>
  </si>
  <si>
    <t>SHOPPING BASKET CONTROL PERMANANCE</t>
  </si>
  <si>
    <t>INDIRECT CONTROLS PERMANANCE</t>
  </si>
  <si>
    <t>1.4.1.3</t>
  </si>
  <si>
    <t>STABILITY</t>
  </si>
  <si>
    <t>1.4.1.4</t>
  </si>
  <si>
    <t>STYLE ISSUES</t>
  </si>
  <si>
    <t>1.4.1.4.1</t>
  </si>
  <si>
    <t>LINKS COLOUR STYLE UNIFORMITY</t>
  </si>
  <si>
    <t>1.4.1.4.2</t>
  </si>
  <si>
    <t>GLOBAL STYLE UNIFORMITY</t>
  </si>
  <si>
    <t>1.4.1.4.3</t>
  </si>
  <si>
    <t>AESTHETIC PREFERENCE</t>
  </si>
  <si>
    <t>1.5</t>
  </si>
  <si>
    <t>MISCELLANEOUS FEATURES</t>
  </si>
  <si>
    <t>1.5.1</t>
  </si>
  <si>
    <t>FOREIGN LANGUAGE SUPPORT</t>
  </si>
  <si>
    <t>1.5.2</t>
  </si>
  <si>
    <t>WEBSITE LAST UPDATE INDICATOR</t>
  </si>
  <si>
    <t>1.5.3</t>
  </si>
  <si>
    <t>OTHERS</t>
  </si>
  <si>
    <t>FUNCTIONALITY</t>
  </si>
  <si>
    <t>2.</t>
  </si>
  <si>
    <t>2.1</t>
  </si>
  <si>
    <t>SEARCHING AND RETRIEVING ISSUES</t>
  </si>
  <si>
    <t>2.1.1</t>
  </si>
  <si>
    <t>WEBSITE SEARCH MECHANISMS</t>
  </si>
  <si>
    <t>2.1.2</t>
  </si>
  <si>
    <t>GLOBAL SEARCH</t>
  </si>
  <si>
    <t>2.1.3</t>
  </si>
  <si>
    <t>SCOOPED SEARCH</t>
  </si>
  <si>
    <t>2.1.4</t>
  </si>
  <si>
    <t>RETRIEVE MECHANISMS</t>
  </si>
  <si>
    <t>2.1.4.1</t>
  </si>
  <si>
    <t>LEVEL OF RETRIEVING CUSTOMIZATION</t>
  </si>
  <si>
    <t>2.1.4.2</t>
  </si>
  <si>
    <t>LEVEL OF RETRIEVING FEEDBACK</t>
  </si>
  <si>
    <t>2.2</t>
  </si>
  <si>
    <t>NAVIGATION AND BROWSING ISSUES</t>
  </si>
  <si>
    <t>2.2.1</t>
  </si>
  <si>
    <t>NAVIGABILITY</t>
  </si>
  <si>
    <t>2.2.2</t>
  </si>
  <si>
    <t>ORIENTATION</t>
  </si>
  <si>
    <t>2.2.2.1</t>
  </si>
  <si>
    <t>INDICATOR OF PATH</t>
  </si>
  <si>
    <t>2.2.2.2</t>
  </si>
  <si>
    <t>LABEL OF CURRENT POSITION</t>
  </si>
  <si>
    <t>2.2.2.3</t>
  </si>
  <si>
    <t>AVERAGE LINKS PER PAGE</t>
  </si>
  <si>
    <t>2.2.3</t>
  </si>
  <si>
    <t>NAVIGATIONAL CONTROL OBJECTS</t>
  </si>
  <si>
    <t>2.2.4</t>
  </si>
  <si>
    <t>LEVEL OF SCROLLING</t>
  </si>
  <si>
    <t>2.2.4.1</t>
  </si>
  <si>
    <t>VERTICAL SCROLLING</t>
  </si>
  <si>
    <t>2.2.4.2</t>
  </si>
  <si>
    <t>HORIZONTAL SCROLLING</t>
  </si>
  <si>
    <t>2.2.5</t>
  </si>
  <si>
    <t>NAVIGATIONAL PREDICTION</t>
  </si>
  <si>
    <t>2.2.5.1</t>
  </si>
  <si>
    <t>LINK TITLE WITH EXPLANATORY HELP</t>
  </si>
  <si>
    <t>2.2.5.2.</t>
  </si>
  <si>
    <t>QUALITY OF LINK PHRASE</t>
  </si>
  <si>
    <t>2.3</t>
  </si>
  <si>
    <t>E-COMMERCE FUNCTIONALITY AND CONTENT</t>
  </si>
  <si>
    <t>2.3.1</t>
  </si>
  <si>
    <t>PRODUCT INFORMATION</t>
  </si>
  <si>
    <t>2.3.1.1</t>
  </si>
  <si>
    <t>PRODUCT DESCRIPTION</t>
  </si>
  <si>
    <t>2.3.1.2</t>
  </si>
  <si>
    <t>PRODUCT IMAGE</t>
  </si>
  <si>
    <t>2.3.1.2.1</t>
  </si>
  <si>
    <t>IMAGE AVAILABILITY</t>
  </si>
  <si>
    <t>2.3.1.2.2</t>
  </si>
  <si>
    <t>ZOOMING</t>
  </si>
  <si>
    <t>2.3.2</t>
  </si>
  <si>
    <t>PRICE EVALUATION</t>
  </si>
  <si>
    <t>2.3.2.1</t>
  </si>
  <si>
    <t>PRICE COMPARISON AVAILABITLITY</t>
  </si>
  <si>
    <t>2.3.2.2</t>
  </si>
  <si>
    <t>DISCOUNTS MENTIONED</t>
  </si>
  <si>
    <t>2.3.3</t>
  </si>
  <si>
    <t>PRODUCT RATING AVAILABILITY</t>
  </si>
  <si>
    <t>2.3.4</t>
  </si>
  <si>
    <t>RECCOMENDATIONS</t>
  </si>
  <si>
    <t>2.3.5</t>
  </si>
  <si>
    <t>BEST BUYS AVAILABLE</t>
  </si>
  <si>
    <t>2.3.6</t>
  </si>
  <si>
    <t>PRODUCT AVAILABILITY</t>
  </si>
  <si>
    <t>2.3.7</t>
  </si>
  <si>
    <t>PURCHASE MODE</t>
  </si>
  <si>
    <t>2.3.7.1</t>
  </si>
  <si>
    <t>ON LINE</t>
  </si>
  <si>
    <t>2.3.7.1.1</t>
  </si>
  <si>
    <t>SHOPPING BASKET</t>
  </si>
  <si>
    <t>2.3.7.1.2</t>
  </si>
  <si>
    <t>SHOPPING BASKET AVAILABILITY</t>
  </si>
  <si>
    <t>2.3.7.1.3</t>
  </si>
  <si>
    <t>CONTINUING BUYING FEEDBACK</t>
  </si>
  <si>
    <t>2.3.7.1.4</t>
  </si>
  <si>
    <t>EDIT/RECALCULATE FEATURE</t>
  </si>
  <si>
    <t>2.3.7.1.5</t>
  </si>
  <si>
    <t>QUICK PURCHASE</t>
  </si>
  <si>
    <t>2.3.7.1.6</t>
  </si>
  <si>
    <t>CHECK OUT FEATURES</t>
  </si>
  <si>
    <t>2.3.7.1.7</t>
  </si>
  <si>
    <t>CHECK OUT SECURITY</t>
  </si>
  <si>
    <t>2.3.7.3</t>
  </si>
  <si>
    <t>PURCHASE POLICIES</t>
  </si>
  <si>
    <t>2.3.7.3.1</t>
  </si>
  <si>
    <t>PURCHASE CANCELLLATION POLICY</t>
  </si>
  <si>
    <t>2.3.7.3.2</t>
  </si>
  <si>
    <t>RETURN POLICY INFORMATION</t>
  </si>
  <si>
    <t>2.3.7.3.3</t>
  </si>
  <si>
    <t>PAYMENT INFORMATION POLICY</t>
  </si>
  <si>
    <t>2.3.7.3.4</t>
  </si>
  <si>
    <t>SHIPPING &amp; HANDLING INFORMATION</t>
  </si>
  <si>
    <t>2.3.8</t>
  </si>
  <si>
    <t>CUSTOMER FEATURES</t>
  </si>
  <si>
    <t>2.3.8.1</t>
  </si>
  <si>
    <t>E-SUBSCRIPTIONS</t>
  </si>
  <si>
    <t>2.3.8.2</t>
  </si>
  <si>
    <t>CUSTOMIZED RECOMENDATIONS</t>
  </si>
  <si>
    <t>ACCOUNT FACILITY</t>
  </si>
  <si>
    <t>2.3.9</t>
  </si>
  <si>
    <t>ACCOUNT AVAILABILITY</t>
  </si>
  <si>
    <t>2.3.10</t>
  </si>
  <si>
    <t>2.3.9.1</t>
  </si>
  <si>
    <t>2.3.9.2</t>
  </si>
  <si>
    <t>ACCOUNT SECURITY</t>
  </si>
  <si>
    <t>2.3.9.3</t>
  </si>
  <si>
    <t>ACCOUNT CONFIGURATION</t>
  </si>
  <si>
    <t>2.3.9.4</t>
  </si>
  <si>
    <t>ACCOUNT SETTINGS</t>
  </si>
  <si>
    <t>PROMOTION POLICIES</t>
  </si>
  <si>
    <t>3.</t>
  </si>
  <si>
    <t>SITE RELIABILITY</t>
  </si>
  <si>
    <t>3.1</t>
  </si>
  <si>
    <t>NON DEFICIENCY</t>
  </si>
  <si>
    <t>3.1.1</t>
  </si>
  <si>
    <t>LINK ERRORS</t>
  </si>
  <si>
    <t>3.1.1.1</t>
  </si>
  <si>
    <t>BROKEN LINKS</t>
  </si>
  <si>
    <t>3.1.1.2</t>
  </si>
  <si>
    <t>INVALID LINKS</t>
  </si>
  <si>
    <t>3.1.1.3</t>
  </si>
  <si>
    <t>UNIMPLEMENTED LINKS</t>
  </si>
  <si>
    <t>3.1.1.4</t>
  </si>
  <si>
    <t>SPELLING ERRORS</t>
  </si>
  <si>
    <t>3.1.1.5</t>
  </si>
  <si>
    <t>MISCELLANEOUS ERRORS</t>
  </si>
  <si>
    <t>DEFICIENCIES OR UNEXPECTED RESULTS</t>
  </si>
  <si>
    <t>3.1.1.5.2</t>
  </si>
  <si>
    <t>3.1.1.5.1</t>
  </si>
  <si>
    <t>3.1.1.5.3</t>
  </si>
  <si>
    <t>DESTINATION NODES UNDER CONSTRUCTION</t>
  </si>
  <si>
    <t>4.</t>
  </si>
  <si>
    <t>EFFICIENCY</t>
  </si>
  <si>
    <t>4.1</t>
  </si>
  <si>
    <t>PERFOMANCE BEHAVIOUR</t>
  </si>
  <si>
    <t>4.1.1</t>
  </si>
  <si>
    <t>QUICK STATIC PAGES</t>
  </si>
  <si>
    <t>4.2</t>
  </si>
  <si>
    <t>ACCESSIBILITY</t>
  </si>
  <si>
    <t>4.2.1</t>
  </si>
  <si>
    <t>INFORMATION ACCESSIBITLITY</t>
  </si>
  <si>
    <t>4.2.1.1</t>
  </si>
  <si>
    <t>SUPPORT FOR TEXT ONLY VERSION</t>
  </si>
  <si>
    <t>4.2.1.2</t>
  </si>
  <si>
    <t>READABILITY BY DEACTIVATING THE BROWSER IMAGE FEATURE</t>
  </si>
  <si>
    <t>4.2.2</t>
  </si>
  <si>
    <t>IMAGE TITLE</t>
  </si>
  <si>
    <t>4.2.3</t>
  </si>
  <si>
    <t>GLOBAL READABILITY</t>
  </si>
  <si>
    <t>4.2.4</t>
  </si>
  <si>
    <t>WINDOW ACCESSIBILITY</t>
  </si>
  <si>
    <t>4.2.5</t>
  </si>
  <si>
    <t>NUMBER OF PANES REGARDING FRAMES</t>
  </si>
  <si>
    <t>4.2.6</t>
  </si>
  <si>
    <t>NON FRAME VERSION</t>
  </si>
  <si>
    <t>5.</t>
  </si>
  <si>
    <t>TRUST</t>
  </si>
  <si>
    <t>5.1</t>
  </si>
  <si>
    <t>SITE REPUTATION</t>
  </si>
  <si>
    <t>5.2</t>
  </si>
  <si>
    <t>PERSONAL INFORMATION PRIVACY SECURED</t>
  </si>
  <si>
    <t>5.3</t>
  </si>
  <si>
    <t>CREATES A FEELING THAT GOODS WILL BE DELIVERED AS PROMISED</t>
  </si>
  <si>
    <t>6.</t>
  </si>
  <si>
    <t>EMPATHY</t>
  </si>
  <si>
    <t>6.1</t>
  </si>
  <si>
    <t>SITE CREATES A SENSE OF PERSONALIZATION</t>
  </si>
  <si>
    <t>6.2</t>
  </si>
  <si>
    <t>CONVEYS A SENSE OF COMMUNITY</t>
  </si>
  <si>
    <t>MAKES IT EASY TO COMMUNICATE WITH THE ORGANIZATION</t>
  </si>
  <si>
    <t>6.3</t>
  </si>
  <si>
    <t>6.4</t>
  </si>
  <si>
    <t>GOOD ACCESS TO COMMUNITY</t>
  </si>
  <si>
    <t>6.4.1</t>
  </si>
  <si>
    <t>EASILY FOUND BY THE INTERNET</t>
  </si>
  <si>
    <t>6.4.2</t>
  </si>
  <si>
    <t>INFORMATION FOR THE FANS ABOUT STORE LOCATIONS</t>
  </si>
  <si>
    <t>6.4.3</t>
  </si>
  <si>
    <t>WORLDWIDE CUSTOMERS SUPPORT</t>
  </si>
  <si>
    <t>6.4.4</t>
  </si>
  <si>
    <t>WORLDWIDE CUSTOMERS INFORMATION</t>
  </si>
  <si>
    <t>6.4.5</t>
  </si>
  <si>
    <t>PRODUCT PROMOTION FOR FANS</t>
  </si>
  <si>
    <t>AC MILAN</t>
  </si>
  <si>
    <t>CHELSEA FC</t>
  </si>
  <si>
    <t>FC BAYERN</t>
  </si>
  <si>
    <t>FCBARCELONA</t>
  </si>
  <si>
    <t>LIVERPOOL FC</t>
  </si>
  <si>
    <t>MAN UNITED</t>
  </si>
  <si>
    <t>OLYMPIACOS</t>
  </si>
  <si>
    <t>PAOK FC</t>
  </si>
  <si>
    <t>REAL MADRID FC</t>
  </si>
  <si>
    <t>ΠΑΕ ΠΑΝΑΘΗΝΑΪΚΟΣ</t>
  </si>
  <si>
    <t>FOOTBALL CLUBS</t>
  </si>
  <si>
    <t>No.</t>
  </si>
  <si>
    <t>ORPHAN PAGES</t>
  </si>
  <si>
    <t>TOTAL</t>
  </si>
  <si>
    <t>SUM</t>
  </si>
  <si>
    <t>ΟΜΑΔΕΣ</t>
  </si>
  <si>
    <t>ΤΕΛΙΚΑ ΑΠΟΤΕΛΕΣΜΑΤΑ</t>
  </si>
  <si>
    <t>ΠΑΕ ΠΑΝΑΘΗΑΝΪΚΟΣ</t>
  </si>
  <si>
    <t>ΑΓΓΛΙΑ</t>
  </si>
  <si>
    <t>ΙΣΠΑΝΙΑ</t>
  </si>
  <si>
    <t>ΓΕΡΜΑΝΙΑ</t>
  </si>
  <si>
    <t>ΙΤΑΛΙΑ</t>
  </si>
  <si>
    <t>ΕΛΛΑΔΑ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</si>
</sst>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wrapText="1"/>
    </xf>
    <xf numFmtId="0" fontId="0" fillId="3" borderId="0" xfId="0" applyFill="1" applyAlignment="1">
      <alignment vertical="top"/>
    </xf>
    <xf numFmtId="0" fontId="1" fillId="0" borderId="0" xfId="0" applyFont="1" applyAlignment="1">
      <alignment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Alignment="1">
      <alignment horizontal="right"/>
    </xf>
    <xf numFmtId="0" fontId="0" fillId="0" borderId="0" xfId="0" applyAlignment="1">
      <alignment horizontal="right"/>
    </xf>
    <xf numFmtId="0" fontId="0" fillId="3" borderId="0" xfId="0" applyFill="1" applyAlignment="1">
      <alignment horizontal="center" wrapText="1"/>
    </xf>
    <xf numFmtId="0" fontId="0" fillId="3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3" borderId="0" xfId="0" applyFont="1" applyFill="1" applyAlignment="1">
      <alignment horizontal="right" wrapText="1"/>
    </xf>
    <xf numFmtId="0" fontId="0" fillId="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3" borderId="0" xfId="0" applyFill="1" applyAlignment="1">
      <alignment horizontal="right" wrapText="1"/>
    </xf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worksheet" Target="worksheets/sheet3.xml" /><Relationship Id="rId11" Type="http://schemas.openxmlformats.org/officeDocument/2006/relationships/chartsheet" Target="chartsheets/sheet8.xml" /><Relationship Id="rId12" Type="http://schemas.openxmlformats.org/officeDocument/2006/relationships/chartsheet" Target="chartsheets/sheet9.xml" /><Relationship Id="rId13" Type="http://schemas.openxmlformats.org/officeDocument/2006/relationships/chartsheet" Target="chartsheets/sheet10.xml" /><Relationship Id="rId14" Type="http://schemas.openxmlformats.org/officeDocument/2006/relationships/chartsheet" Target="chartsheets/sheet11.xml" /><Relationship Id="rId15" Type="http://schemas.openxmlformats.org/officeDocument/2006/relationships/chartsheet" Target="chartsheets/sheet12.xml" /><Relationship Id="rId16" Type="http://schemas.openxmlformats.org/officeDocument/2006/relationships/chartsheet" Target="chartsheets/sheet13.xml" /><Relationship Id="rId17" Type="http://schemas.openxmlformats.org/officeDocument/2006/relationships/chartsheet" Target="chartsheets/sheet14.xml" /><Relationship Id="rId18" Type="http://schemas.openxmlformats.org/officeDocument/2006/relationships/chartsheet" Target="chartsheets/sheet15.xml" /><Relationship Id="rId19" Type="http://schemas.openxmlformats.org/officeDocument/2006/relationships/chartsheet" Target="chartsheets/sheet16.xml" /><Relationship Id="rId20" Type="http://schemas.openxmlformats.org/officeDocument/2006/relationships/chartsheet" Target="chartsheets/sheet17.xml" /><Relationship Id="rId21" Type="http://schemas.openxmlformats.org/officeDocument/2006/relationships/chartsheet" Target="chartsheets/sheet18.xml" /><Relationship Id="rId22" Type="http://schemas.openxmlformats.org/officeDocument/2006/relationships/chartsheet" Target="chartsheets/sheet19.xml" /><Relationship Id="rId23" Type="http://schemas.openxmlformats.org/officeDocument/2006/relationships/chartsheet" Target="chartsheets/sheet20.xml" /><Relationship Id="rId24" Type="http://schemas.openxmlformats.org/officeDocument/2006/relationships/worksheet" Target="worksheets/sheet4.xml" /><Relationship Id="rId25" Type="http://schemas.openxmlformats.org/officeDocument/2006/relationships/worksheet" Target="worksheets/sheet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ΤΕΛΙΚΗ ΒΑΘΜΟΛΟΓΙΑ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Sheet1!$C$1:$L$1</c:f>
              <c:strCache>
                <c:ptCount val="10"/>
                <c:pt idx="0">
                  <c:v>AC MILAN</c:v>
                </c:pt>
                <c:pt idx="1">
                  <c:v>CHELSEA FC</c:v>
                </c:pt>
                <c:pt idx="2">
                  <c:v>FC BAYERN</c:v>
                </c:pt>
                <c:pt idx="3">
                  <c:v>FCBARCELONA</c:v>
                </c:pt>
                <c:pt idx="4">
                  <c:v>LIVERPOOL FC</c:v>
                </c:pt>
                <c:pt idx="5">
                  <c:v>MAN UNITED</c:v>
                </c:pt>
                <c:pt idx="6">
                  <c:v>OLYMPIACOS</c:v>
                </c:pt>
                <c:pt idx="7">
                  <c:v>PAOK FC</c:v>
                </c:pt>
                <c:pt idx="8">
                  <c:v>REAL MADRID FC</c:v>
                </c:pt>
                <c:pt idx="9">
                  <c:v>ΠΑΕ ΠΑΝΑΘΗΝΑΪΚΟΣ</c:v>
                </c:pt>
              </c:strCache>
            </c:strRef>
          </c:cat>
          <c:val>
            <c:numRef>
              <c:f>Sheet1!$C$152:$L$152</c:f>
              <c:numCache>
                <c:ptCount val="10"/>
                <c:pt idx="0">
                  <c:v>67.76867724867725</c:v>
                </c:pt>
                <c:pt idx="1">
                  <c:v>74.5431746031746</c:v>
                </c:pt>
                <c:pt idx="2">
                  <c:v>67.36031746031746</c:v>
                </c:pt>
                <c:pt idx="3">
                  <c:v>71.41777777777777</c:v>
                </c:pt>
                <c:pt idx="4">
                  <c:v>71.92095238095237</c:v>
                </c:pt>
                <c:pt idx="5">
                  <c:v>74.26380952380953</c:v>
                </c:pt>
                <c:pt idx="6">
                  <c:v>59.76164021164021</c:v>
                </c:pt>
                <c:pt idx="7">
                  <c:v>65.12989417989418</c:v>
                </c:pt>
                <c:pt idx="8">
                  <c:v>71.47878306878307</c:v>
                </c:pt>
                <c:pt idx="9">
                  <c:v>62.735343915343925</c:v>
                </c:pt>
              </c:numCache>
            </c:numRef>
          </c:val>
        </c:ser>
        <c:axId val="16383010"/>
        <c:axId val="45648099"/>
      </c:barChart>
      <c:catAx>
        <c:axId val="16383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ΟΜΑΔΕΣ CHAMPIONS LEAGUE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5648099"/>
        <c:crosses val="autoZero"/>
        <c:auto val="1"/>
        <c:lblOffset val="100"/>
        <c:noMultiLvlLbl val="0"/>
      </c:catAx>
      <c:valAx>
        <c:axId val="45648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BAUMOLOGIA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3830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ΑΠΟΤΕΛΕΣΜΑΤΑ FUNCTIONALITY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Sheet2!$A$27:$A$36</c:f>
              <c:strCache>
                <c:ptCount val="10"/>
                <c:pt idx="0">
                  <c:v>CHELSEA FC</c:v>
                </c:pt>
                <c:pt idx="1">
                  <c:v>LIVERPOOL FC</c:v>
                </c:pt>
                <c:pt idx="2">
                  <c:v>MAN UNITED</c:v>
                </c:pt>
                <c:pt idx="3">
                  <c:v>FCBARCELONA</c:v>
                </c:pt>
                <c:pt idx="4">
                  <c:v>REAL MADRID FC</c:v>
                </c:pt>
                <c:pt idx="5">
                  <c:v>PAOK FC</c:v>
                </c:pt>
                <c:pt idx="6">
                  <c:v>FC BAYERN</c:v>
                </c:pt>
                <c:pt idx="7">
                  <c:v>AC MILAN</c:v>
                </c:pt>
                <c:pt idx="8">
                  <c:v>OLYMPIACOS</c:v>
                </c:pt>
                <c:pt idx="9">
                  <c:v>ΠΑΕ ΠΑΝΑΘΗΑΝΪΚΟΣ</c:v>
                </c:pt>
              </c:strCache>
            </c:strRef>
          </c:cat>
          <c:val>
            <c:numRef>
              <c:f>Sheet2!$B$27:$B$36</c:f>
              <c:numCache>
                <c:ptCount val="10"/>
                <c:pt idx="0">
                  <c:v>94.44444444444446</c:v>
                </c:pt>
                <c:pt idx="1">
                  <c:v>91.66666666666666</c:v>
                </c:pt>
                <c:pt idx="2">
                  <c:v>91.66666666666666</c:v>
                </c:pt>
                <c:pt idx="3">
                  <c:v>88.88888888888889</c:v>
                </c:pt>
                <c:pt idx="4">
                  <c:v>79.62962962962963</c:v>
                </c:pt>
                <c:pt idx="5">
                  <c:v>72.68518518518518</c:v>
                </c:pt>
                <c:pt idx="6">
                  <c:v>69.44444444444443</c:v>
                </c:pt>
                <c:pt idx="7">
                  <c:v>64.81481481481481</c:v>
                </c:pt>
                <c:pt idx="8">
                  <c:v>54.629629629629626</c:v>
                </c:pt>
                <c:pt idx="9">
                  <c:v>48.148148148148145</c:v>
                </c:pt>
              </c:numCache>
            </c:numRef>
          </c:val>
        </c:ser>
        <c:axId val="811796"/>
        <c:axId val="11635349"/>
      </c:barChart>
      <c:catAx>
        <c:axId val="811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ΟΜΑΔΕΣ CHAMPIONS' LEAGUE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635349"/>
        <c:crosses val="autoZero"/>
        <c:auto val="1"/>
        <c:lblOffset val="100"/>
        <c:noMultiLvlLbl val="0"/>
      </c:catAx>
      <c:valAx>
        <c:axId val="116353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ΒΑΘΜΟΛΟΓΙΑ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117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ΑΠΟΤΕΛΕΣΜΑΤΑ EFFICIENCY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Sheet2!$A$39:$A$48</c:f>
              <c:strCache>
                <c:ptCount val="10"/>
                <c:pt idx="0">
                  <c:v>AC MILAN</c:v>
                </c:pt>
                <c:pt idx="1">
                  <c:v>CHELSEA FC</c:v>
                </c:pt>
                <c:pt idx="2">
                  <c:v>FCBARCELONA</c:v>
                </c:pt>
                <c:pt idx="3">
                  <c:v>FC BAYERN</c:v>
                </c:pt>
                <c:pt idx="4">
                  <c:v>REAL MADRID FC</c:v>
                </c:pt>
                <c:pt idx="5">
                  <c:v>ΠΑΕ ΠΑΝΑΘΗΑΝΪΚΟΣ</c:v>
                </c:pt>
                <c:pt idx="6">
                  <c:v>OLYMPIACOS</c:v>
                </c:pt>
                <c:pt idx="7">
                  <c:v>LIVERPOOL FC</c:v>
                </c:pt>
                <c:pt idx="8">
                  <c:v>PAOK FC</c:v>
                </c:pt>
                <c:pt idx="9">
                  <c:v>MAN UNITED</c:v>
                </c:pt>
              </c:strCache>
            </c:strRef>
          </c:cat>
          <c:val>
            <c:numRef>
              <c:f>Sheet2!$B$39:$B$48</c:f>
              <c:numCache>
                <c:ptCount val="10"/>
                <c:pt idx="0">
                  <c:v>89.02857142857144</c:v>
                </c:pt>
                <c:pt idx="1">
                  <c:v>88.27142857142857</c:v>
                </c:pt>
                <c:pt idx="2">
                  <c:v>88.7</c:v>
                </c:pt>
                <c:pt idx="3">
                  <c:v>87.85714285714286</c:v>
                </c:pt>
                <c:pt idx="4">
                  <c:v>86.76428571428572</c:v>
                </c:pt>
                <c:pt idx="5">
                  <c:v>84.52857142857144</c:v>
                </c:pt>
                <c:pt idx="6">
                  <c:v>83.92857142857143</c:v>
                </c:pt>
                <c:pt idx="7">
                  <c:v>77.27142857142857</c:v>
                </c:pt>
                <c:pt idx="8">
                  <c:v>75.71428571428571</c:v>
                </c:pt>
                <c:pt idx="9">
                  <c:v>46.666666666666664</c:v>
                </c:pt>
              </c:numCache>
            </c:numRef>
          </c:val>
        </c:ser>
        <c:axId val="54887030"/>
        <c:axId val="22441655"/>
      </c:barChart>
      <c:catAx>
        <c:axId val="54887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ΟΜΑΔΕΣ CHAMPIONS' LEAGUE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441655"/>
        <c:crosses val="autoZero"/>
        <c:auto val="1"/>
        <c:lblOffset val="100"/>
        <c:noMultiLvlLbl val="0"/>
      </c:catAx>
      <c:valAx>
        <c:axId val="22441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ΒΑΘΜΟΛΟΓΙΑ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8870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ΑΠΟΤΕΛΕΣΜΑΤΑ TRUST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Sheet2!$A$51:$A$60</c:f>
              <c:strCache>
                <c:ptCount val="10"/>
                <c:pt idx="0">
                  <c:v>AC MILAN</c:v>
                </c:pt>
                <c:pt idx="1">
                  <c:v>CHELSEA FC</c:v>
                </c:pt>
                <c:pt idx="2">
                  <c:v>REAL MADRID FC</c:v>
                </c:pt>
                <c:pt idx="3">
                  <c:v>LIVERPOOL FC</c:v>
                </c:pt>
                <c:pt idx="4">
                  <c:v>MAN UNITED</c:v>
                </c:pt>
                <c:pt idx="5">
                  <c:v>PAOK FC</c:v>
                </c:pt>
                <c:pt idx="6">
                  <c:v>ΠΑΕ ΠΑΝΑΘΗΑΝΪΚΟΣ</c:v>
                </c:pt>
                <c:pt idx="7">
                  <c:v>FC BAYERN</c:v>
                </c:pt>
                <c:pt idx="8">
                  <c:v>FCBARCELONA</c:v>
                </c:pt>
                <c:pt idx="9">
                  <c:v>OLYMPIACOS</c:v>
                </c:pt>
              </c:strCache>
            </c:strRef>
          </c:cat>
          <c:val>
            <c:numRef>
              <c:f>Sheet2!$B$51:$B$60</c:f>
              <c:numCache>
                <c:ptCount val="10"/>
                <c:pt idx="0">
                  <c:v>49</c:v>
                </c:pt>
                <c:pt idx="1">
                  <c:v>49</c:v>
                </c:pt>
                <c:pt idx="2">
                  <c:v>49</c:v>
                </c:pt>
                <c:pt idx="3">
                  <c:v>46.666666666666664</c:v>
                </c:pt>
                <c:pt idx="4">
                  <c:v>46.666666666666664</c:v>
                </c:pt>
                <c:pt idx="5">
                  <c:v>44.333333333333336</c:v>
                </c:pt>
                <c:pt idx="6">
                  <c:v>44.333333333333336</c:v>
                </c:pt>
                <c:pt idx="7">
                  <c:v>42</c:v>
                </c:pt>
                <c:pt idx="8">
                  <c:v>42</c:v>
                </c:pt>
                <c:pt idx="9">
                  <c:v>37.333333333333336</c:v>
                </c:pt>
              </c:numCache>
            </c:numRef>
          </c:val>
        </c:ser>
        <c:axId val="29356888"/>
        <c:axId val="29045849"/>
      </c:barChart>
      <c:catAx>
        <c:axId val="29356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ΟΜΑΔΕΣ CHAMPIONS' LEAGUE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045849"/>
        <c:crosses val="autoZero"/>
        <c:auto val="1"/>
        <c:lblOffset val="100"/>
        <c:noMultiLvlLbl val="0"/>
      </c:catAx>
      <c:valAx>
        <c:axId val="290458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ΒΑΘΜΟΛΟΓΙΑ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3568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ΑΠΟΤΕΛΕΣΜΑΤΑ EMPATHY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Sheet2!$A$63:$A$72</c:f>
              <c:strCache>
                <c:ptCount val="10"/>
                <c:pt idx="0">
                  <c:v>AC MILAN</c:v>
                </c:pt>
                <c:pt idx="1">
                  <c:v>CHELSEA FC</c:v>
                </c:pt>
                <c:pt idx="2">
                  <c:v>LIVERPOOL FC</c:v>
                </c:pt>
                <c:pt idx="3">
                  <c:v>MAN UNITED</c:v>
                </c:pt>
                <c:pt idx="4">
                  <c:v>ΠΑΕ ΠΑΝΑΘΗΑΝΪΚΟΣ</c:v>
                </c:pt>
                <c:pt idx="5">
                  <c:v>FC BAYERN</c:v>
                </c:pt>
                <c:pt idx="6">
                  <c:v>FCBARCELONA</c:v>
                </c:pt>
                <c:pt idx="7">
                  <c:v>REAL MADRID FC</c:v>
                </c:pt>
                <c:pt idx="8">
                  <c:v>PAOK FC</c:v>
                </c:pt>
                <c:pt idx="9">
                  <c:v>OLYMPIACOS</c:v>
                </c:pt>
              </c:strCache>
            </c:strRef>
          </c:cat>
          <c:val>
            <c:numRef>
              <c:f>Sheet2!$B$63:$B$72</c:f>
              <c:numCache>
                <c:ptCount val="10"/>
                <c:pt idx="0">
                  <c:v>49</c:v>
                </c:pt>
                <c:pt idx="1">
                  <c:v>49</c:v>
                </c:pt>
                <c:pt idx="2">
                  <c:v>49</c:v>
                </c:pt>
                <c:pt idx="3">
                  <c:v>49</c:v>
                </c:pt>
                <c:pt idx="4">
                  <c:v>49</c:v>
                </c:pt>
                <c:pt idx="5">
                  <c:v>48</c:v>
                </c:pt>
                <c:pt idx="6">
                  <c:v>48</c:v>
                </c:pt>
                <c:pt idx="7">
                  <c:v>48</c:v>
                </c:pt>
                <c:pt idx="8">
                  <c:v>47</c:v>
                </c:pt>
                <c:pt idx="9">
                  <c:v>43</c:v>
                </c:pt>
              </c:numCache>
            </c:numRef>
          </c:val>
        </c:ser>
        <c:axId val="65983930"/>
        <c:axId val="25099131"/>
      </c:barChart>
      <c:catAx>
        <c:axId val="65983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ΟΜΑΔΕΣ CHAMPIONS' LEAGUE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099131"/>
        <c:crosses val="autoZero"/>
        <c:auto val="1"/>
        <c:lblOffset val="100"/>
        <c:noMultiLvlLbl val="0"/>
      </c:catAx>
      <c:valAx>
        <c:axId val="25099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ΒΑΘΜΟΛΟΓΙΑ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9839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ΤΕΛΙΚΑ ΑΠΟΤΕΛΕΣΜΑΤΑ ΑΝΑ ΧΩΡΑ ΠΡΟΕΛΕΥΣΗΣ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Sheet2!$D$2:$D$6</c:f>
              <c:strCache>
                <c:ptCount val="5"/>
                <c:pt idx="0">
                  <c:v>ΑΓΓΛΙΑ</c:v>
                </c:pt>
                <c:pt idx="1">
                  <c:v>ΙΣΠΑΝΙΑ</c:v>
                </c:pt>
                <c:pt idx="2">
                  <c:v>ΙΤΑΛΙΑ</c:v>
                </c:pt>
                <c:pt idx="3">
                  <c:v>ΓΕΡΜΑΝΙΑ</c:v>
                </c:pt>
                <c:pt idx="4">
                  <c:v>ΕΛΛΑΔΑ</c:v>
                </c:pt>
              </c:strCache>
            </c:strRef>
          </c:cat>
          <c:val>
            <c:numRef>
              <c:f>Sheet2!$E$2:$E$6</c:f>
              <c:numCache>
                <c:ptCount val="5"/>
                <c:pt idx="0">
                  <c:v>74.35693121693122</c:v>
                </c:pt>
                <c:pt idx="1">
                  <c:v>71.44828042328042</c:v>
                </c:pt>
                <c:pt idx="2">
                  <c:v>71.41777777777777</c:v>
                </c:pt>
                <c:pt idx="3">
                  <c:v>65.12989417989418</c:v>
                </c:pt>
                <c:pt idx="4">
                  <c:v>62.54229276895944</c:v>
                </c:pt>
              </c:numCache>
            </c:numRef>
          </c:val>
        </c:ser>
        <c:axId val="18696604"/>
        <c:axId val="1631261"/>
      </c:barChart>
      <c:catAx>
        <c:axId val="18696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ΧΩΡΕΣ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31261"/>
        <c:crosses val="autoZero"/>
        <c:auto val="1"/>
        <c:lblOffset val="100"/>
        <c:noMultiLvlLbl val="0"/>
      </c:catAx>
      <c:valAx>
        <c:axId val="1631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ΒΑΘΜΟΛΟΓΙΑ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6966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ΑΠΟΤΕΛΕΣΜΑΤΑ USABILITY ΑΝΑ ΧΩΡΑ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Sheet2!$D$15:$D$19</c:f>
              <c:strCache>
                <c:ptCount val="5"/>
                <c:pt idx="0">
                  <c:v>ΑΓΓΛΙΑ</c:v>
                </c:pt>
                <c:pt idx="1">
                  <c:v>ΙΣΠΑΝΙΑ</c:v>
                </c:pt>
                <c:pt idx="2">
                  <c:v>ΓΕΡΜΑΝΙΑ</c:v>
                </c:pt>
                <c:pt idx="3">
                  <c:v>ΙΤΑΛΙΑ</c:v>
                </c:pt>
                <c:pt idx="4">
                  <c:v>ΕΛΛΑΔΑ</c:v>
                </c:pt>
              </c:strCache>
            </c:strRef>
          </c:cat>
          <c:val>
            <c:numRef>
              <c:f>Sheet2!$E$15:$E$19</c:f>
              <c:numCache>
                <c:ptCount val="5"/>
                <c:pt idx="0">
                  <c:v>94</c:v>
                </c:pt>
                <c:pt idx="1">
                  <c:v>91.75</c:v>
                </c:pt>
                <c:pt idx="2">
                  <c:v>89.5</c:v>
                </c:pt>
                <c:pt idx="3">
                  <c:v>87</c:v>
                </c:pt>
                <c:pt idx="4">
                  <c:v>84.5</c:v>
                </c:pt>
              </c:numCache>
            </c:numRef>
          </c:val>
        </c:ser>
        <c:axId val="24014590"/>
        <c:axId val="47713855"/>
      </c:barChart>
      <c:catAx>
        <c:axId val="240145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ΧΩΡΕΣ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713855"/>
        <c:crosses val="autoZero"/>
        <c:auto val="1"/>
        <c:lblOffset val="100"/>
        <c:noMultiLvlLbl val="0"/>
      </c:catAx>
      <c:valAx>
        <c:axId val="477138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ΒΑΘΜΟΛΟΓΙΑ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0145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ΑΠΟΤΕΛΕΣΜΑΤΑ FUNCTIONALITY ΑΝΑ ΧΩΡΑ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Sheet2!$D$27:$D$31</c:f>
              <c:strCache>
                <c:ptCount val="5"/>
                <c:pt idx="0">
                  <c:v>ΑΓΓΛΙΑ</c:v>
                </c:pt>
                <c:pt idx="1">
                  <c:v>ΙΣΠΑΝΙΑ</c:v>
                </c:pt>
                <c:pt idx="2">
                  <c:v>ΓΕΡΜΑΝΙΑ</c:v>
                </c:pt>
                <c:pt idx="3">
                  <c:v>ΙΤΑΛΙΑ</c:v>
                </c:pt>
                <c:pt idx="4">
                  <c:v>ΕΛΛΑΔΑ</c:v>
                </c:pt>
              </c:strCache>
            </c:strRef>
          </c:cat>
          <c:val>
            <c:numRef>
              <c:f>Sheet2!$E$27:$E$31</c:f>
              <c:numCache>
                <c:ptCount val="5"/>
                <c:pt idx="0">
                  <c:v>92.5925925925926</c:v>
                </c:pt>
                <c:pt idx="1">
                  <c:v>84.25925925925927</c:v>
                </c:pt>
                <c:pt idx="2">
                  <c:v>69.44444444444443</c:v>
                </c:pt>
                <c:pt idx="3">
                  <c:v>64.81481481481481</c:v>
                </c:pt>
                <c:pt idx="4">
                  <c:v>58.487654320987644</c:v>
                </c:pt>
              </c:numCache>
            </c:numRef>
          </c:val>
        </c:ser>
        <c:axId val="64841184"/>
        <c:axId val="48470497"/>
      </c:barChart>
      <c:catAx>
        <c:axId val="648411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ΧΩΡΕΣ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470497"/>
        <c:crosses val="autoZero"/>
        <c:auto val="1"/>
        <c:lblOffset val="100"/>
        <c:noMultiLvlLbl val="0"/>
      </c:catAx>
      <c:valAx>
        <c:axId val="484704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ΒΑΘΜΟΛΟΓΙΑ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8411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ΑΠΟΤΕΛΕΣΜΑΤΑ EFFICIENCY ΑΝΑ ΧΩΡΑ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Sheet2!$D$39:$D$43</c:f>
              <c:strCache>
                <c:ptCount val="5"/>
                <c:pt idx="0">
                  <c:v>ΑΓΓΛΙΑ</c:v>
                </c:pt>
                <c:pt idx="1">
                  <c:v>ΙΣΠΑΝΙΑ</c:v>
                </c:pt>
                <c:pt idx="2">
                  <c:v>ΓΕΡΜΑΝΙΑ</c:v>
                </c:pt>
                <c:pt idx="3">
                  <c:v>ΙΤΑΛΙΑ</c:v>
                </c:pt>
                <c:pt idx="4">
                  <c:v>ΕΛΛΑΔΑ</c:v>
                </c:pt>
              </c:strCache>
            </c:strRef>
          </c:cat>
          <c:val>
            <c:numRef>
              <c:f>Sheet2!$E$39:$E$43</c:f>
              <c:numCache>
                <c:ptCount val="5"/>
                <c:pt idx="0">
                  <c:v>82.77142857142857</c:v>
                </c:pt>
                <c:pt idx="1">
                  <c:v>87.73214285714286</c:v>
                </c:pt>
                <c:pt idx="2">
                  <c:v>87.85714285714286</c:v>
                </c:pt>
                <c:pt idx="3">
                  <c:v>89.02857142857144</c:v>
                </c:pt>
                <c:pt idx="4">
                  <c:v>81.39047619047619</c:v>
                </c:pt>
              </c:numCache>
            </c:numRef>
          </c:val>
        </c:ser>
        <c:axId val="4017730"/>
        <c:axId val="54175491"/>
      </c:barChart>
      <c:catAx>
        <c:axId val="4017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ΧΩΡΕΣ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175491"/>
        <c:crosses val="autoZero"/>
        <c:auto val="1"/>
        <c:lblOffset val="100"/>
        <c:noMultiLvlLbl val="0"/>
      </c:catAx>
      <c:valAx>
        <c:axId val="541754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177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ΑΠΟΤΕΛΕΣΜΑΤΑ TRUST ΑΝΑ ΧΩΡΑ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Sheet2!$D$51:$D$56</c:f>
              <c:strCache>
                <c:ptCount val="5"/>
                <c:pt idx="0">
                  <c:v>ΙΤΑΛΙΑ</c:v>
                </c:pt>
                <c:pt idx="1">
                  <c:v>ΑΓΓΛΙΑ</c:v>
                </c:pt>
                <c:pt idx="2">
                  <c:v>ΙΣΠΑΝΙΑ</c:v>
                </c:pt>
                <c:pt idx="3">
                  <c:v>ΓΕΡΜΑΝΙΑ</c:v>
                </c:pt>
                <c:pt idx="4">
                  <c:v>ΕΛΛΑΔΑ</c:v>
                </c:pt>
              </c:strCache>
            </c:strRef>
          </c:cat>
          <c:val>
            <c:numRef>
              <c:f>Sheet2!$E$51:$E$55</c:f>
              <c:numCache>
                <c:ptCount val="5"/>
                <c:pt idx="0">
                  <c:v>46.666666666666664</c:v>
                </c:pt>
                <c:pt idx="1">
                  <c:v>46.666666666666664</c:v>
                </c:pt>
                <c:pt idx="2">
                  <c:v>42</c:v>
                </c:pt>
                <c:pt idx="3">
                  <c:v>42</c:v>
                </c:pt>
                <c:pt idx="4">
                  <c:v>42</c:v>
                </c:pt>
              </c:numCache>
            </c:numRef>
          </c:val>
        </c:ser>
        <c:axId val="20531236"/>
        <c:axId val="45372837"/>
      </c:barChart>
      <c:catAx>
        <c:axId val="20531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ΧΩΡΕΣ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372837"/>
        <c:crosses val="autoZero"/>
        <c:auto val="1"/>
        <c:lblOffset val="100"/>
        <c:noMultiLvlLbl val="0"/>
      </c:catAx>
      <c:valAx>
        <c:axId val="453728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ΒΑΘΜΟΛΟΓΙΑ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531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ΑΠΟΤΕΛΕΣΜΑΤΑ EMPATHY ΑΝΑ ΧΩΡΑ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Sheet2!$D$63:$D$67</c:f>
              <c:strCache>
                <c:ptCount val="5"/>
                <c:pt idx="0">
                  <c:v>ΑΓΓΛΙΑ</c:v>
                </c:pt>
                <c:pt idx="1">
                  <c:v>ΙΣΠΑΝΙΑ</c:v>
                </c:pt>
                <c:pt idx="2">
                  <c:v>ΓΕΡΜΑΝΙΑ</c:v>
                </c:pt>
                <c:pt idx="3">
                  <c:v>ΙΤΑΛΙΑ</c:v>
                </c:pt>
                <c:pt idx="4">
                  <c:v>ΕΛΛΑΔΑ</c:v>
                </c:pt>
              </c:strCache>
            </c:strRef>
          </c:cat>
          <c:val>
            <c:numRef>
              <c:f>Sheet2!$E$63:$E$67</c:f>
              <c:numCache>
                <c:ptCount val="5"/>
                <c:pt idx="0">
                  <c:v>49</c:v>
                </c:pt>
                <c:pt idx="1">
                  <c:v>48</c:v>
                </c:pt>
                <c:pt idx="2">
                  <c:v>48</c:v>
                </c:pt>
                <c:pt idx="3">
                  <c:v>49</c:v>
                </c:pt>
                <c:pt idx="4">
                  <c:v>46.333333333333336</c:v>
                </c:pt>
              </c:numCache>
            </c:numRef>
          </c:val>
        </c:ser>
        <c:axId val="39089030"/>
        <c:axId val="33539527"/>
      </c:barChart>
      <c:catAx>
        <c:axId val="39089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ΧΩΡΕΣ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539527"/>
        <c:crosses val="autoZero"/>
        <c:auto val="1"/>
        <c:lblOffset val="100"/>
        <c:noMultiLvlLbl val="0"/>
      </c:catAx>
      <c:valAx>
        <c:axId val="335395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ΒΑΘΜΟΛΟΓΙΑ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0890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ΤΕΛΙΚΑ ΑΠΟΤΕΛΕΣΜΑΤΑ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8175"/>
          <c:w val="0.704"/>
          <c:h val="0.722"/>
        </c:manualLayout>
      </c:layout>
      <c:radarChart>
        <c:radarStyle val="marker"/>
        <c:varyColors val="0"/>
        <c:ser>
          <c:idx val="0"/>
          <c:order val="0"/>
          <c:tx>
            <c:v>AC MILAN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(Sheet1!$B$2,Sheet1!$B$50,Sheet1!$B$122,Sheet1!$B$135,Sheet1!$B$140)</c:f>
              <c:strCache>
                <c:ptCount val="5"/>
                <c:pt idx="0">
                  <c:v>USABILITY</c:v>
                </c:pt>
                <c:pt idx="1">
                  <c:v>FUNCTIONALITY</c:v>
                </c:pt>
                <c:pt idx="2">
                  <c:v>EFFICIENCY</c:v>
                </c:pt>
                <c:pt idx="3">
                  <c:v>TRUST</c:v>
                </c:pt>
                <c:pt idx="4">
                  <c:v>EMPATHY</c:v>
                </c:pt>
              </c:strCache>
            </c:strRef>
          </c:cat>
          <c:val>
            <c:numRef>
              <c:f>(Sheet1!$C$48,Sheet1!$C$108,Sheet1!$C$134,Sheet1!$C$139,Sheet1!$C$150)</c:f>
              <c:numCache>
                <c:ptCount val="5"/>
                <c:pt idx="0">
                  <c:v>87</c:v>
                </c:pt>
                <c:pt idx="1">
                  <c:v>64.81481481481481</c:v>
                </c:pt>
                <c:pt idx="2">
                  <c:v>89.02857142857144</c:v>
                </c:pt>
                <c:pt idx="3">
                  <c:v>49</c:v>
                </c:pt>
                <c:pt idx="4">
                  <c:v>49</c:v>
                </c:pt>
              </c:numCache>
            </c:numRef>
          </c:val>
        </c:ser>
        <c:ser>
          <c:idx val="1"/>
          <c:order val="1"/>
          <c:tx>
            <c:v>CHELSEA FC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(Sheet1!$B$2,Sheet1!$B$50,Sheet1!$B$122,Sheet1!$B$135,Sheet1!$B$140)</c:f>
              <c:strCache>
                <c:ptCount val="5"/>
                <c:pt idx="0">
                  <c:v>USABILITY</c:v>
                </c:pt>
                <c:pt idx="1">
                  <c:v>FUNCTIONALITY</c:v>
                </c:pt>
                <c:pt idx="2">
                  <c:v>EFFICIENCY</c:v>
                </c:pt>
                <c:pt idx="3">
                  <c:v>TRUST</c:v>
                </c:pt>
                <c:pt idx="4">
                  <c:v>EMPATHY</c:v>
                </c:pt>
              </c:strCache>
            </c:strRef>
          </c:cat>
          <c:val>
            <c:numRef>
              <c:f>(Sheet1!$D$48,Sheet1!$D$108,Sheet1!$D$134,Sheet1!$D$139,Sheet1!$D$150)</c:f>
              <c:numCache>
                <c:ptCount val="5"/>
                <c:pt idx="0">
                  <c:v>92</c:v>
                </c:pt>
                <c:pt idx="1">
                  <c:v>94.44444444444446</c:v>
                </c:pt>
                <c:pt idx="2">
                  <c:v>88.27142857142857</c:v>
                </c:pt>
                <c:pt idx="3">
                  <c:v>49</c:v>
                </c:pt>
                <c:pt idx="4">
                  <c:v>49</c:v>
                </c:pt>
              </c:numCache>
            </c:numRef>
          </c:val>
        </c:ser>
        <c:ser>
          <c:idx val="2"/>
          <c:order val="2"/>
          <c:tx>
            <c:v>FC BAYERN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(Sheet1!$B$2,Sheet1!$B$50,Sheet1!$B$122,Sheet1!$B$135,Sheet1!$B$140)</c:f>
              <c:strCache>
                <c:ptCount val="5"/>
                <c:pt idx="0">
                  <c:v>USABILITY</c:v>
                </c:pt>
                <c:pt idx="1">
                  <c:v>FUNCTIONALITY</c:v>
                </c:pt>
                <c:pt idx="2">
                  <c:v>EFFICIENCY</c:v>
                </c:pt>
                <c:pt idx="3">
                  <c:v>TRUST</c:v>
                </c:pt>
                <c:pt idx="4">
                  <c:v>EMPATHY</c:v>
                </c:pt>
              </c:strCache>
            </c:strRef>
          </c:cat>
          <c:val>
            <c:numRef>
              <c:f>(Sheet1!$E$48,Sheet1!$E$108,Sheet1!$E$134,Sheet1!$E$139,Sheet1!$E$150)</c:f>
              <c:numCache>
                <c:ptCount val="5"/>
                <c:pt idx="0">
                  <c:v>89.5</c:v>
                </c:pt>
                <c:pt idx="1">
                  <c:v>69.44444444444443</c:v>
                </c:pt>
                <c:pt idx="2">
                  <c:v>87.85714285714286</c:v>
                </c:pt>
                <c:pt idx="3">
                  <c:v>42</c:v>
                </c:pt>
                <c:pt idx="4">
                  <c:v>48</c:v>
                </c:pt>
              </c:numCache>
            </c:numRef>
          </c:val>
        </c:ser>
        <c:ser>
          <c:idx val="3"/>
          <c:order val="3"/>
          <c:tx>
            <c:v>FCBARCELONA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(Sheet1!$B$2,Sheet1!$B$50,Sheet1!$B$122,Sheet1!$B$135,Sheet1!$B$140)</c:f>
              <c:strCache>
                <c:ptCount val="5"/>
                <c:pt idx="0">
                  <c:v>USABILITY</c:v>
                </c:pt>
                <c:pt idx="1">
                  <c:v>FUNCTIONALITY</c:v>
                </c:pt>
                <c:pt idx="2">
                  <c:v>EFFICIENCY</c:v>
                </c:pt>
                <c:pt idx="3">
                  <c:v>TRUST</c:v>
                </c:pt>
                <c:pt idx="4">
                  <c:v>EMPATHY</c:v>
                </c:pt>
              </c:strCache>
            </c:strRef>
          </c:cat>
          <c:val>
            <c:numRef>
              <c:f>(Sheet1!$F$48,Sheet1!$F$108,Sheet1!$F$134,Sheet1!$F$139,Sheet1!$F$150)</c:f>
              <c:numCache>
                <c:ptCount val="5"/>
                <c:pt idx="0">
                  <c:v>89.5</c:v>
                </c:pt>
                <c:pt idx="1">
                  <c:v>88.88888888888889</c:v>
                </c:pt>
                <c:pt idx="2">
                  <c:v>88.7</c:v>
                </c:pt>
                <c:pt idx="3">
                  <c:v>42</c:v>
                </c:pt>
                <c:pt idx="4">
                  <c:v>48</c:v>
                </c:pt>
              </c:numCache>
            </c:numRef>
          </c:val>
        </c:ser>
        <c:ser>
          <c:idx val="4"/>
          <c:order val="4"/>
          <c:tx>
            <c:v>LIVERPOOL FC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(Sheet1!$B$2,Sheet1!$B$50,Sheet1!$B$122,Sheet1!$B$135,Sheet1!$B$140)</c:f>
              <c:strCache>
                <c:ptCount val="5"/>
                <c:pt idx="0">
                  <c:v>USABILITY</c:v>
                </c:pt>
                <c:pt idx="1">
                  <c:v>FUNCTIONALITY</c:v>
                </c:pt>
                <c:pt idx="2">
                  <c:v>EFFICIENCY</c:v>
                </c:pt>
                <c:pt idx="3">
                  <c:v>TRUST</c:v>
                </c:pt>
                <c:pt idx="4">
                  <c:v>EMPATHY</c:v>
                </c:pt>
              </c:strCache>
            </c:strRef>
          </c:cat>
          <c:val>
            <c:numRef>
              <c:f>(Sheet1!$G$48,Sheet1!$G$108,Sheet1!$G$134,Sheet1!$G$139,Sheet1!$G$150)</c:f>
              <c:numCache>
                <c:ptCount val="5"/>
                <c:pt idx="0">
                  <c:v>95</c:v>
                </c:pt>
                <c:pt idx="1">
                  <c:v>91.66666666666666</c:v>
                </c:pt>
                <c:pt idx="2">
                  <c:v>77.27142857142857</c:v>
                </c:pt>
                <c:pt idx="3">
                  <c:v>46.666666666666664</c:v>
                </c:pt>
                <c:pt idx="4">
                  <c:v>49</c:v>
                </c:pt>
              </c:numCache>
            </c:numRef>
          </c:val>
        </c:ser>
        <c:ser>
          <c:idx val="5"/>
          <c:order val="5"/>
          <c:tx>
            <c:v>MAN UNITED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(Sheet1!$B$2,Sheet1!$B$50,Sheet1!$B$122,Sheet1!$B$135,Sheet1!$B$140)</c:f>
              <c:strCache>
                <c:ptCount val="5"/>
                <c:pt idx="0">
                  <c:v>USABILITY</c:v>
                </c:pt>
                <c:pt idx="1">
                  <c:v>FUNCTIONALITY</c:v>
                </c:pt>
                <c:pt idx="2">
                  <c:v>EFFICIENCY</c:v>
                </c:pt>
                <c:pt idx="3">
                  <c:v>TRUST</c:v>
                </c:pt>
                <c:pt idx="4">
                  <c:v>EMPATHY</c:v>
                </c:pt>
              </c:strCache>
            </c:strRef>
          </c:cat>
          <c:val>
            <c:numRef>
              <c:f>(Sheet1!$H$48,Sheet1!$H$108,Sheet1!$H$134,Sheet1!$H$139,Sheet1!$H$150)</c:f>
              <c:numCache>
                <c:ptCount val="5"/>
                <c:pt idx="0">
                  <c:v>95</c:v>
                </c:pt>
                <c:pt idx="1">
                  <c:v>91.66666666666666</c:v>
                </c:pt>
                <c:pt idx="2">
                  <c:v>88.98571428571428</c:v>
                </c:pt>
                <c:pt idx="3">
                  <c:v>46.666666666666664</c:v>
                </c:pt>
                <c:pt idx="4">
                  <c:v>49</c:v>
                </c:pt>
              </c:numCache>
            </c:numRef>
          </c:val>
        </c:ser>
        <c:ser>
          <c:idx val="6"/>
          <c:order val="6"/>
          <c:tx>
            <c:v>OLYMPIACOS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(Sheet1!$B$2,Sheet1!$B$50,Sheet1!$B$122,Sheet1!$B$135,Sheet1!$B$140)</c:f>
              <c:strCache>
                <c:ptCount val="5"/>
                <c:pt idx="0">
                  <c:v>USABILITY</c:v>
                </c:pt>
                <c:pt idx="1">
                  <c:v>FUNCTIONALITY</c:v>
                </c:pt>
                <c:pt idx="2">
                  <c:v>EFFICIENCY</c:v>
                </c:pt>
                <c:pt idx="3">
                  <c:v>TRUST</c:v>
                </c:pt>
                <c:pt idx="4">
                  <c:v>EMPATHY</c:v>
                </c:pt>
              </c:strCache>
            </c:strRef>
          </c:cat>
          <c:val>
            <c:numRef>
              <c:f>(Sheet1!$I$48,Sheet1!$I$108,Sheet1!$I$134,Sheet1!$I$139,Sheet1!$I$150)</c:f>
              <c:numCache>
                <c:ptCount val="5"/>
                <c:pt idx="0">
                  <c:v>79.91666666666667</c:v>
                </c:pt>
                <c:pt idx="1">
                  <c:v>54.629629629629626</c:v>
                </c:pt>
                <c:pt idx="2">
                  <c:v>83.92857142857143</c:v>
                </c:pt>
                <c:pt idx="3">
                  <c:v>37.333333333333336</c:v>
                </c:pt>
                <c:pt idx="4">
                  <c:v>43</c:v>
                </c:pt>
              </c:numCache>
            </c:numRef>
          </c:val>
        </c:ser>
        <c:ser>
          <c:idx val="7"/>
          <c:order val="7"/>
          <c:tx>
            <c:v>PAOK FC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(Sheet1!$B$2,Sheet1!$B$50,Sheet1!$B$122,Sheet1!$B$135,Sheet1!$B$140)</c:f>
              <c:strCache>
                <c:ptCount val="5"/>
                <c:pt idx="0">
                  <c:v>USABILITY</c:v>
                </c:pt>
                <c:pt idx="1">
                  <c:v>FUNCTIONALITY</c:v>
                </c:pt>
                <c:pt idx="2">
                  <c:v>EFFICIENCY</c:v>
                </c:pt>
                <c:pt idx="3">
                  <c:v>TRUST</c:v>
                </c:pt>
                <c:pt idx="4">
                  <c:v>EMPATHY</c:v>
                </c:pt>
              </c:strCache>
            </c:strRef>
          </c:cat>
          <c:val>
            <c:numRef>
              <c:f>(Sheet1!$J$48,Sheet1!$J$108,Sheet1!$J$134,Sheet1!$J$139,Sheet1!$J$150)</c:f>
              <c:numCache>
                <c:ptCount val="5"/>
                <c:pt idx="0">
                  <c:v>85.91666666666666</c:v>
                </c:pt>
                <c:pt idx="1">
                  <c:v>72.68518518518518</c:v>
                </c:pt>
                <c:pt idx="2">
                  <c:v>75.71428571428571</c:v>
                </c:pt>
                <c:pt idx="3">
                  <c:v>44.333333333333336</c:v>
                </c:pt>
                <c:pt idx="4">
                  <c:v>47</c:v>
                </c:pt>
              </c:numCache>
            </c:numRef>
          </c:val>
        </c:ser>
        <c:ser>
          <c:idx val="8"/>
          <c:order val="8"/>
          <c:tx>
            <c:v>REAL MADRID FC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(Sheet1!$B$2,Sheet1!$B$50,Sheet1!$B$122,Sheet1!$B$135,Sheet1!$B$140)</c:f>
              <c:strCache>
                <c:ptCount val="5"/>
                <c:pt idx="0">
                  <c:v>USABILITY</c:v>
                </c:pt>
                <c:pt idx="1">
                  <c:v>FUNCTIONALITY</c:v>
                </c:pt>
                <c:pt idx="2">
                  <c:v>EFFICIENCY</c:v>
                </c:pt>
                <c:pt idx="3">
                  <c:v>TRUST</c:v>
                </c:pt>
                <c:pt idx="4">
                  <c:v>EMPATHY</c:v>
                </c:pt>
              </c:strCache>
            </c:strRef>
          </c:cat>
          <c:val>
            <c:numRef>
              <c:f>(Sheet1!$K$48,Sheet1!$K$108,Sheet1!$K$134,Sheet1!$K$139,Sheet1!$K$150)</c:f>
              <c:numCache>
                <c:ptCount val="5"/>
                <c:pt idx="0">
                  <c:v>94</c:v>
                </c:pt>
                <c:pt idx="1">
                  <c:v>79.62962962962963</c:v>
                </c:pt>
                <c:pt idx="2">
                  <c:v>86.76428571428572</c:v>
                </c:pt>
                <c:pt idx="3">
                  <c:v>49</c:v>
                </c:pt>
                <c:pt idx="4">
                  <c:v>48</c:v>
                </c:pt>
              </c:numCache>
            </c:numRef>
          </c:val>
        </c:ser>
        <c:ser>
          <c:idx val="9"/>
          <c:order val="9"/>
          <c:tx>
            <c:v>ΠΑΕ ΠΑΝΑΘΗΝΑΪΚΟΣ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(Sheet1!$B$2,Sheet1!$B$50,Sheet1!$B$122,Sheet1!$B$135,Sheet1!$B$140)</c:f>
              <c:strCache>
                <c:ptCount val="5"/>
                <c:pt idx="0">
                  <c:v>USABILITY</c:v>
                </c:pt>
                <c:pt idx="1">
                  <c:v>FUNCTIONALITY</c:v>
                </c:pt>
                <c:pt idx="2">
                  <c:v>EFFICIENCY</c:v>
                </c:pt>
                <c:pt idx="3">
                  <c:v>TRUST</c:v>
                </c:pt>
                <c:pt idx="4">
                  <c:v>EMPATHY</c:v>
                </c:pt>
              </c:strCache>
            </c:strRef>
          </c:cat>
          <c:val>
            <c:numRef>
              <c:f>(Sheet1!$L$48,Sheet1!$L$108,Sheet1!$L$134,Sheet1!$L$139,Sheet1!$L$150)</c:f>
              <c:numCache>
                <c:ptCount val="5"/>
                <c:pt idx="0">
                  <c:v>87.66666666666667</c:v>
                </c:pt>
                <c:pt idx="1">
                  <c:v>48.148148148148145</c:v>
                </c:pt>
                <c:pt idx="2">
                  <c:v>84.52857142857144</c:v>
                </c:pt>
                <c:pt idx="3">
                  <c:v>44.333333333333336</c:v>
                </c:pt>
                <c:pt idx="4">
                  <c:v>49</c:v>
                </c:pt>
              </c:numCache>
            </c:numRef>
          </c:val>
        </c:ser>
        <c:axId val="65789444"/>
        <c:axId val="6233989"/>
      </c:radarChart>
      <c:catAx>
        <c:axId val="65789444"/>
        <c:scaling>
          <c:orientation val="minMax"/>
        </c:scaling>
        <c:axPos val="b"/>
        <c:majorGridlines/>
        <c:delete val="0"/>
        <c:numFmt formatCode="General" sourceLinked="0"/>
        <c:majorTickMark val="out"/>
        <c:minorTickMark val="none"/>
        <c:tickLblPos val="nextTo"/>
        <c:crossAx val="6233989"/>
        <c:crosses val="autoZero"/>
        <c:auto val="1"/>
        <c:lblOffset val="100"/>
        <c:noMultiLvlLbl val="0"/>
      </c:catAx>
      <c:valAx>
        <c:axId val="623398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57894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325"/>
          <c:y val="0.369"/>
          <c:w val="0.19025"/>
          <c:h val="0.404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ΑΠΟΤΕΛΕΣΜΑΤΑ ΤΕΛΙΚΑ ΑΝΑ ΧΩΡΑ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standard"/>
        <c:varyColors val="0"/>
        <c:ser>
          <c:idx val="0"/>
          <c:order val="0"/>
          <c:tx>
            <c:strRef>
              <c:f>Sheet2!$D$52</c:f>
              <c:strCache>
                <c:ptCount val="1"/>
                <c:pt idx="0">
                  <c:v>ΑΓΓΛΙΑ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(Sheet2!$B$14,Sheet2!$B$26,Sheet2!$B$38,Sheet2!$B$50,Sheet2!$B$62)</c:f>
              <c:strCache>
                <c:ptCount val="5"/>
                <c:pt idx="0">
                  <c:v>USABILITY</c:v>
                </c:pt>
                <c:pt idx="1">
                  <c:v>FUNCTIONALITY</c:v>
                </c:pt>
                <c:pt idx="2">
                  <c:v>EFFICIENCY</c:v>
                </c:pt>
                <c:pt idx="3">
                  <c:v>TRUST</c:v>
                </c:pt>
                <c:pt idx="4">
                  <c:v>EMPATHY</c:v>
                </c:pt>
              </c:strCache>
            </c:strRef>
          </c:cat>
          <c:val>
            <c:numRef>
              <c:f>(Sheet2!$E$15,Sheet2!$E$27,Sheet2!$E$39,Sheet2!$E$52,Sheet2!$E$63)</c:f>
              <c:numCache>
                <c:ptCount val="5"/>
                <c:pt idx="0">
                  <c:v>94</c:v>
                </c:pt>
                <c:pt idx="1">
                  <c:v>92.5925925925926</c:v>
                </c:pt>
                <c:pt idx="2">
                  <c:v>82.77142857142857</c:v>
                </c:pt>
                <c:pt idx="3">
                  <c:v>46.666666666666664</c:v>
                </c:pt>
                <c:pt idx="4">
                  <c:v>49</c:v>
                </c:pt>
              </c:numCache>
            </c:numRef>
          </c:val>
        </c:ser>
        <c:ser>
          <c:idx val="1"/>
          <c:order val="1"/>
          <c:tx>
            <c:strRef>
              <c:f>Sheet2!$D$64</c:f>
              <c:strCache>
                <c:ptCount val="1"/>
                <c:pt idx="0">
                  <c:v>ΙΣΠΑΝΙΑ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(Sheet2!$B$14,Sheet2!$B$26,Sheet2!$B$38,Sheet2!$B$50,Sheet2!$B$62)</c:f>
              <c:strCache>
                <c:ptCount val="5"/>
                <c:pt idx="0">
                  <c:v>USABILITY</c:v>
                </c:pt>
                <c:pt idx="1">
                  <c:v>FUNCTIONALITY</c:v>
                </c:pt>
                <c:pt idx="2">
                  <c:v>EFFICIENCY</c:v>
                </c:pt>
                <c:pt idx="3">
                  <c:v>TRUST</c:v>
                </c:pt>
                <c:pt idx="4">
                  <c:v>EMPATHY</c:v>
                </c:pt>
              </c:strCache>
            </c:strRef>
          </c:cat>
          <c:val>
            <c:numRef>
              <c:f>(Sheet2!$E$16,Sheet2!$E$28,Sheet2!$E$40,Sheet2!$E$53,Sheet2!$E$64)</c:f>
              <c:numCache>
                <c:ptCount val="5"/>
                <c:pt idx="0">
                  <c:v>91.75</c:v>
                </c:pt>
                <c:pt idx="1">
                  <c:v>84.25925925925927</c:v>
                </c:pt>
                <c:pt idx="2">
                  <c:v>87.73214285714286</c:v>
                </c:pt>
                <c:pt idx="3">
                  <c:v>42</c:v>
                </c:pt>
                <c:pt idx="4">
                  <c:v>48</c:v>
                </c:pt>
              </c:numCache>
            </c:numRef>
          </c:val>
        </c:ser>
        <c:ser>
          <c:idx val="2"/>
          <c:order val="2"/>
          <c:tx>
            <c:strRef>
              <c:f>Sheet2!$D$54</c:f>
              <c:strCache>
                <c:ptCount val="1"/>
                <c:pt idx="0">
                  <c:v>ΓΕΡΜΑΝΙΑ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(Sheet2!$B$14,Sheet2!$B$26,Sheet2!$B$38,Sheet2!$B$50,Sheet2!$B$62)</c:f>
              <c:strCache>
                <c:ptCount val="5"/>
                <c:pt idx="0">
                  <c:v>USABILITY</c:v>
                </c:pt>
                <c:pt idx="1">
                  <c:v>FUNCTIONALITY</c:v>
                </c:pt>
                <c:pt idx="2">
                  <c:v>EFFICIENCY</c:v>
                </c:pt>
                <c:pt idx="3">
                  <c:v>TRUST</c:v>
                </c:pt>
                <c:pt idx="4">
                  <c:v>EMPATHY</c:v>
                </c:pt>
              </c:strCache>
            </c:strRef>
          </c:cat>
          <c:val>
            <c:numRef>
              <c:f>(Sheet2!$E$17,Sheet2!$E$29,Sheet2!$E$41,Sheet2!$E$54,Sheet2!$E$65)</c:f>
              <c:numCache>
                <c:ptCount val="5"/>
                <c:pt idx="0">
                  <c:v>89.5</c:v>
                </c:pt>
                <c:pt idx="1">
                  <c:v>69.44444444444443</c:v>
                </c:pt>
                <c:pt idx="2">
                  <c:v>87.85714285714286</c:v>
                </c:pt>
                <c:pt idx="3">
                  <c:v>42</c:v>
                </c:pt>
                <c:pt idx="4">
                  <c:v>48</c:v>
                </c:pt>
              </c:numCache>
            </c:numRef>
          </c:val>
        </c:ser>
        <c:ser>
          <c:idx val="3"/>
          <c:order val="3"/>
          <c:tx>
            <c:strRef>
              <c:f>Sheet2!$D$66</c:f>
              <c:strCache>
                <c:ptCount val="1"/>
                <c:pt idx="0">
                  <c:v>ΙΤΑΛΙΑ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(Sheet2!$B$14,Sheet2!$B$26,Sheet2!$B$38,Sheet2!$B$50,Sheet2!$B$62)</c:f>
              <c:strCache>
                <c:ptCount val="5"/>
                <c:pt idx="0">
                  <c:v>USABILITY</c:v>
                </c:pt>
                <c:pt idx="1">
                  <c:v>FUNCTIONALITY</c:v>
                </c:pt>
                <c:pt idx="2">
                  <c:v>EFFICIENCY</c:v>
                </c:pt>
                <c:pt idx="3">
                  <c:v>TRUST</c:v>
                </c:pt>
                <c:pt idx="4">
                  <c:v>EMPATHY</c:v>
                </c:pt>
              </c:strCache>
            </c:strRef>
          </c:cat>
          <c:val>
            <c:numRef>
              <c:f>(Sheet2!$E$18,Sheet2!$E$30,Sheet2!$E$42,Sheet2!$E$51,Sheet2!$E$66)</c:f>
              <c:numCache>
                <c:ptCount val="5"/>
                <c:pt idx="0">
                  <c:v>87</c:v>
                </c:pt>
                <c:pt idx="1">
                  <c:v>64.81481481481481</c:v>
                </c:pt>
                <c:pt idx="2">
                  <c:v>89.02857142857144</c:v>
                </c:pt>
                <c:pt idx="3">
                  <c:v>46.666666666666664</c:v>
                </c:pt>
                <c:pt idx="4">
                  <c:v>49</c:v>
                </c:pt>
              </c:numCache>
            </c:numRef>
          </c:val>
        </c:ser>
        <c:ser>
          <c:idx val="4"/>
          <c:order val="4"/>
          <c:tx>
            <c:strRef>
              <c:f>Sheet2!$D$67</c:f>
              <c:strCache>
                <c:ptCount val="1"/>
                <c:pt idx="0">
                  <c:v>ΕΛΛΑΔΑ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(Sheet2!$B$14,Sheet2!$B$26,Sheet2!$B$38,Sheet2!$B$50,Sheet2!$B$62)</c:f>
              <c:strCache>
                <c:ptCount val="5"/>
                <c:pt idx="0">
                  <c:v>USABILITY</c:v>
                </c:pt>
                <c:pt idx="1">
                  <c:v>FUNCTIONALITY</c:v>
                </c:pt>
                <c:pt idx="2">
                  <c:v>EFFICIENCY</c:v>
                </c:pt>
                <c:pt idx="3">
                  <c:v>TRUST</c:v>
                </c:pt>
                <c:pt idx="4">
                  <c:v>EMPATHY</c:v>
                </c:pt>
              </c:strCache>
            </c:strRef>
          </c:cat>
          <c:val>
            <c:numRef>
              <c:f>(Sheet2!$E$19,Sheet2!$E$31,Sheet2!$E$43,Sheet2!$E$55,Sheet2!$E$67)</c:f>
              <c:numCache>
                <c:ptCount val="5"/>
                <c:pt idx="0">
                  <c:v>84.5</c:v>
                </c:pt>
                <c:pt idx="1">
                  <c:v>58.487654320987644</c:v>
                </c:pt>
                <c:pt idx="2">
                  <c:v>81.39047619047619</c:v>
                </c:pt>
                <c:pt idx="3">
                  <c:v>42</c:v>
                </c:pt>
                <c:pt idx="4">
                  <c:v>46.333333333333336</c:v>
                </c:pt>
              </c:numCache>
            </c:numRef>
          </c:val>
        </c:ser>
        <c:axId val="32108648"/>
        <c:axId val="27531113"/>
      </c:radarChart>
      <c:catAx>
        <c:axId val="3210864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531113"/>
        <c:crosses val="autoZero"/>
        <c:auto val="1"/>
        <c:lblOffset val="100"/>
        <c:noMultiLvlLbl val="0"/>
      </c:catAx>
      <c:valAx>
        <c:axId val="2753111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21086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USABILITY RESULTS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Sheet1!$C$1:$L$1</c:f>
              <c:strCache>
                <c:ptCount val="10"/>
                <c:pt idx="0">
                  <c:v>AC MILAN</c:v>
                </c:pt>
                <c:pt idx="1">
                  <c:v>CHELSEA FC</c:v>
                </c:pt>
                <c:pt idx="2">
                  <c:v>FC BAYERN</c:v>
                </c:pt>
                <c:pt idx="3">
                  <c:v>FCBARCELONA</c:v>
                </c:pt>
                <c:pt idx="4">
                  <c:v>LIVERPOOL FC</c:v>
                </c:pt>
                <c:pt idx="5">
                  <c:v>MAN UNITED</c:v>
                </c:pt>
                <c:pt idx="6">
                  <c:v>OLYMPIACOS</c:v>
                </c:pt>
                <c:pt idx="7">
                  <c:v>PAOK FC</c:v>
                </c:pt>
                <c:pt idx="8">
                  <c:v>REAL MADRID FC</c:v>
                </c:pt>
                <c:pt idx="9">
                  <c:v>ΠΑΕ ΠΑΝΑΘΗΝΑΪΚΟΣ</c:v>
                </c:pt>
              </c:strCache>
            </c:strRef>
          </c:cat>
          <c:val>
            <c:numRef>
              <c:f>Sheet1!$C$48:$L$48</c:f>
              <c:numCache>
                <c:ptCount val="10"/>
                <c:pt idx="0">
                  <c:v>87</c:v>
                </c:pt>
                <c:pt idx="1">
                  <c:v>92</c:v>
                </c:pt>
                <c:pt idx="2">
                  <c:v>89.5</c:v>
                </c:pt>
                <c:pt idx="3">
                  <c:v>89.5</c:v>
                </c:pt>
                <c:pt idx="4">
                  <c:v>95</c:v>
                </c:pt>
                <c:pt idx="5">
                  <c:v>95</c:v>
                </c:pt>
                <c:pt idx="6">
                  <c:v>79.91666666666667</c:v>
                </c:pt>
                <c:pt idx="7">
                  <c:v>85.91666666666666</c:v>
                </c:pt>
                <c:pt idx="8">
                  <c:v>94</c:v>
                </c:pt>
                <c:pt idx="9">
                  <c:v>87.66666666666667</c:v>
                </c:pt>
              </c:numCache>
            </c:numRef>
          </c:val>
        </c:ser>
        <c:axId val="717158"/>
        <c:axId val="2455463"/>
      </c:barChart>
      <c:catAx>
        <c:axId val="717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CHAMPIONS LEAGUES TEAMS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55463"/>
        <c:crosses val="autoZero"/>
        <c:auto val="1"/>
        <c:lblOffset val="100"/>
        <c:noMultiLvlLbl val="0"/>
      </c:catAx>
      <c:valAx>
        <c:axId val="2455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GRADES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171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FUNCTIONALITY ΑΠΟΤΕΛΕΣΜΑΤΑ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Sheet1!$C$1:$L$1</c:f>
              <c:strCache>
                <c:ptCount val="10"/>
                <c:pt idx="0">
                  <c:v>AC MILAN</c:v>
                </c:pt>
                <c:pt idx="1">
                  <c:v>CHELSEA FC</c:v>
                </c:pt>
                <c:pt idx="2">
                  <c:v>FC BAYERN</c:v>
                </c:pt>
                <c:pt idx="3">
                  <c:v>FCBARCELONA</c:v>
                </c:pt>
                <c:pt idx="4">
                  <c:v>LIVERPOOL FC</c:v>
                </c:pt>
                <c:pt idx="5">
                  <c:v>MAN UNITED</c:v>
                </c:pt>
                <c:pt idx="6">
                  <c:v>OLYMPIACOS</c:v>
                </c:pt>
                <c:pt idx="7">
                  <c:v>PAOK FC</c:v>
                </c:pt>
                <c:pt idx="8">
                  <c:v>REAL MADRID FC</c:v>
                </c:pt>
                <c:pt idx="9">
                  <c:v>ΠΑΕ ΠΑΝΑΘΗΝΑΪΚΟΣ</c:v>
                </c:pt>
              </c:strCache>
            </c:strRef>
          </c:cat>
          <c:val>
            <c:numRef>
              <c:f>Sheet1!$C$108:$L$108</c:f>
              <c:numCache>
                <c:ptCount val="10"/>
                <c:pt idx="0">
                  <c:v>64.81481481481481</c:v>
                </c:pt>
                <c:pt idx="1">
                  <c:v>94.44444444444446</c:v>
                </c:pt>
                <c:pt idx="2">
                  <c:v>69.44444444444443</c:v>
                </c:pt>
                <c:pt idx="3">
                  <c:v>88.88888888888889</c:v>
                </c:pt>
                <c:pt idx="4">
                  <c:v>91.66666666666666</c:v>
                </c:pt>
                <c:pt idx="5">
                  <c:v>91.66666666666666</c:v>
                </c:pt>
                <c:pt idx="6">
                  <c:v>54.629629629629626</c:v>
                </c:pt>
                <c:pt idx="7">
                  <c:v>72.68518518518518</c:v>
                </c:pt>
                <c:pt idx="8">
                  <c:v>79.62962962962963</c:v>
                </c:pt>
                <c:pt idx="9">
                  <c:v>48.148148148148145</c:v>
                </c:pt>
              </c:numCache>
            </c:numRef>
          </c:val>
        </c:ser>
        <c:axId val="36853320"/>
        <c:axId val="18002249"/>
      </c:barChart>
      <c:catAx>
        <c:axId val="36853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CHAMPIONS' LEAGUES ΟΜΑΔΕΣ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002249"/>
        <c:crosses val="autoZero"/>
        <c:auto val="1"/>
        <c:lblOffset val="100"/>
        <c:noMultiLvlLbl val="0"/>
      </c:catAx>
      <c:valAx>
        <c:axId val="180022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ΒΑΘΜΟΛΟΓΙΑ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853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EFFICIENCY ΑΠΟΤΕΛΕΣΜΑΤΑ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Sheet1!$C$1:$L$1</c:f>
              <c:strCache>
                <c:ptCount val="10"/>
                <c:pt idx="0">
                  <c:v>AC MILAN</c:v>
                </c:pt>
                <c:pt idx="1">
                  <c:v>CHELSEA FC</c:v>
                </c:pt>
                <c:pt idx="2">
                  <c:v>FC BAYERN</c:v>
                </c:pt>
                <c:pt idx="3">
                  <c:v>FCBARCELONA</c:v>
                </c:pt>
                <c:pt idx="4">
                  <c:v>LIVERPOOL FC</c:v>
                </c:pt>
                <c:pt idx="5">
                  <c:v>MAN UNITED</c:v>
                </c:pt>
                <c:pt idx="6">
                  <c:v>OLYMPIACOS</c:v>
                </c:pt>
                <c:pt idx="7">
                  <c:v>PAOK FC</c:v>
                </c:pt>
                <c:pt idx="8">
                  <c:v>REAL MADRID FC</c:v>
                </c:pt>
                <c:pt idx="9">
                  <c:v>ΠΑΕ ΠΑΝΑΘΗΝΑΪΚΟΣ</c:v>
                </c:pt>
              </c:strCache>
            </c:strRef>
          </c:cat>
          <c:val>
            <c:numRef>
              <c:f>Sheet1!$C$134:$L$134</c:f>
              <c:numCache>
                <c:ptCount val="10"/>
                <c:pt idx="0">
                  <c:v>89.02857142857144</c:v>
                </c:pt>
                <c:pt idx="1">
                  <c:v>88.27142857142857</c:v>
                </c:pt>
                <c:pt idx="2">
                  <c:v>87.85714285714286</c:v>
                </c:pt>
                <c:pt idx="3">
                  <c:v>88.7</c:v>
                </c:pt>
                <c:pt idx="4">
                  <c:v>77.27142857142857</c:v>
                </c:pt>
                <c:pt idx="5">
                  <c:v>88.98571428571428</c:v>
                </c:pt>
                <c:pt idx="6">
                  <c:v>83.92857142857143</c:v>
                </c:pt>
                <c:pt idx="7">
                  <c:v>75.71428571428571</c:v>
                </c:pt>
                <c:pt idx="8">
                  <c:v>86.76428571428572</c:v>
                </c:pt>
                <c:pt idx="9">
                  <c:v>84.52857142857144</c:v>
                </c:pt>
              </c:numCache>
            </c:numRef>
          </c:val>
        </c:ser>
        <c:axId val="1387690"/>
        <c:axId val="388203"/>
      </c:barChart>
      <c:catAx>
        <c:axId val="1387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ΟΜΑΔΕΣ CHAMPIONS' LEAGUE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8203"/>
        <c:crosses val="autoZero"/>
        <c:auto val="1"/>
        <c:lblOffset val="100"/>
        <c:noMultiLvlLbl val="0"/>
      </c:catAx>
      <c:valAx>
        <c:axId val="388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GRADES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876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ΒΑΘΜΟΛΟΓΙΑ EMPATHY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Sheet1!$C$1:$L$1</c:f>
              <c:strCache>
                <c:ptCount val="10"/>
                <c:pt idx="0">
                  <c:v>AC MILAN</c:v>
                </c:pt>
                <c:pt idx="1">
                  <c:v>CHELSEA FC</c:v>
                </c:pt>
                <c:pt idx="2">
                  <c:v>FC BAYERN</c:v>
                </c:pt>
                <c:pt idx="3">
                  <c:v>FCBARCELONA</c:v>
                </c:pt>
                <c:pt idx="4">
                  <c:v>LIVERPOOL FC</c:v>
                </c:pt>
                <c:pt idx="5">
                  <c:v>MAN UNITED</c:v>
                </c:pt>
                <c:pt idx="6">
                  <c:v>OLYMPIACOS</c:v>
                </c:pt>
                <c:pt idx="7">
                  <c:v>PAOK FC</c:v>
                </c:pt>
                <c:pt idx="8">
                  <c:v>REAL MADRID FC</c:v>
                </c:pt>
                <c:pt idx="9">
                  <c:v>ΠΑΕ ΠΑΝΑΘΗΝΑΪΚΟΣ</c:v>
                </c:pt>
              </c:strCache>
            </c:strRef>
          </c:cat>
          <c:val>
            <c:numRef>
              <c:f>Sheet1!$C$150:$L$150</c:f>
              <c:numCache>
                <c:ptCount val="10"/>
                <c:pt idx="0">
                  <c:v>49</c:v>
                </c:pt>
                <c:pt idx="1">
                  <c:v>49</c:v>
                </c:pt>
                <c:pt idx="2">
                  <c:v>48</c:v>
                </c:pt>
                <c:pt idx="3">
                  <c:v>48</c:v>
                </c:pt>
                <c:pt idx="4">
                  <c:v>49</c:v>
                </c:pt>
                <c:pt idx="5">
                  <c:v>49</c:v>
                </c:pt>
                <c:pt idx="6">
                  <c:v>43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</c:numCache>
            </c:numRef>
          </c:val>
        </c:ser>
        <c:axId val="37655692"/>
        <c:axId val="28723469"/>
      </c:barChart>
      <c:catAx>
        <c:axId val="37655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ΟΜΑΔΕΣ CHAMPIONS' LEAGUE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723469"/>
        <c:crosses val="autoZero"/>
        <c:auto val="1"/>
        <c:lblOffset val="100"/>
        <c:noMultiLvlLbl val="0"/>
      </c:catAx>
      <c:valAx>
        <c:axId val="28723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ΒΑΘΜΟΛΟΓΙΑ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6556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EMPATHY RESULTS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Sheet1!$C$1:$L$1</c:f>
              <c:strCache>
                <c:ptCount val="10"/>
                <c:pt idx="0">
                  <c:v>AC MILAN</c:v>
                </c:pt>
                <c:pt idx="1">
                  <c:v>CHELSEA FC</c:v>
                </c:pt>
                <c:pt idx="2">
                  <c:v>FC BAYERN</c:v>
                </c:pt>
                <c:pt idx="3">
                  <c:v>FCBARCELONA</c:v>
                </c:pt>
                <c:pt idx="4">
                  <c:v>LIVERPOOL FC</c:v>
                </c:pt>
                <c:pt idx="5">
                  <c:v>MAN UNITED</c:v>
                </c:pt>
                <c:pt idx="6">
                  <c:v>OLYMPIACOS</c:v>
                </c:pt>
                <c:pt idx="7">
                  <c:v>PAOK FC</c:v>
                </c:pt>
                <c:pt idx="8">
                  <c:v>REAL MADRID FC</c:v>
                </c:pt>
                <c:pt idx="9">
                  <c:v>ΠΑΕ ΠΑΝΑΘΗΝΑΪΚΟΣ</c:v>
                </c:pt>
              </c:strCache>
            </c:strRef>
          </c:cat>
          <c:val>
            <c:numRef>
              <c:f>Sheet1!$C$150:$L$150</c:f>
              <c:numCache>
                <c:ptCount val="10"/>
                <c:pt idx="0">
                  <c:v>49</c:v>
                </c:pt>
                <c:pt idx="1">
                  <c:v>49</c:v>
                </c:pt>
                <c:pt idx="2">
                  <c:v>48</c:v>
                </c:pt>
                <c:pt idx="3">
                  <c:v>48</c:v>
                </c:pt>
                <c:pt idx="4">
                  <c:v>49</c:v>
                </c:pt>
                <c:pt idx="5">
                  <c:v>49</c:v>
                </c:pt>
                <c:pt idx="6">
                  <c:v>43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</c:numCache>
            </c:numRef>
          </c:val>
        </c:ser>
        <c:axId val="34713070"/>
        <c:axId val="11724591"/>
      </c:barChart>
      <c:catAx>
        <c:axId val="34713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ΟΜΑΔΕΣ CHAMPIONS' LEAGUE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724591"/>
        <c:crosses val="autoZero"/>
        <c:auto val="1"/>
        <c:lblOffset val="100"/>
        <c:noMultiLvlLbl val="0"/>
      </c:catAx>
      <c:valAx>
        <c:axId val="117245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ΒΑΘΜΟΛΟΓΙΑ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7130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ΤΕΛΙΚΑ ΑΠΟΤΕΛΕΣΜΑΤΑ ΒΑΘΜΟΛΟΓΙΑΣ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Sheet2!$A$2:$A$11</c:f>
              <c:strCache>
                <c:ptCount val="10"/>
                <c:pt idx="0">
                  <c:v>CHELSEA FC</c:v>
                </c:pt>
                <c:pt idx="1">
                  <c:v>LIVERPOOL FC</c:v>
                </c:pt>
                <c:pt idx="2">
                  <c:v>MAN UNITED</c:v>
                </c:pt>
                <c:pt idx="3">
                  <c:v>REAL MADRID FC</c:v>
                </c:pt>
                <c:pt idx="4">
                  <c:v>FCBARCELONA</c:v>
                </c:pt>
                <c:pt idx="5">
                  <c:v>AC MILAN</c:v>
                </c:pt>
                <c:pt idx="6">
                  <c:v>FC BAYERN</c:v>
                </c:pt>
                <c:pt idx="7">
                  <c:v>PAOK FC</c:v>
                </c:pt>
                <c:pt idx="8">
                  <c:v>ΠΑΕ ΠΑΝΑΘΗΝΑΪΚΟΣ</c:v>
                </c:pt>
                <c:pt idx="9">
                  <c:v>OLYMPIACOS</c:v>
                </c:pt>
              </c:strCache>
            </c:strRef>
          </c:cat>
          <c:val>
            <c:numRef>
              <c:f>Sheet2!$B$2:$B$11</c:f>
              <c:numCache>
                <c:ptCount val="10"/>
                <c:pt idx="0">
                  <c:v>74.5431746031746</c:v>
                </c:pt>
                <c:pt idx="1">
                  <c:v>74.26380952380953</c:v>
                </c:pt>
                <c:pt idx="2">
                  <c:v>74.26380952380953</c:v>
                </c:pt>
                <c:pt idx="3">
                  <c:v>71.47878306878307</c:v>
                </c:pt>
                <c:pt idx="4">
                  <c:v>71.41777777777777</c:v>
                </c:pt>
                <c:pt idx="5">
                  <c:v>67.76867724867725</c:v>
                </c:pt>
                <c:pt idx="6">
                  <c:v>67.36031746031746</c:v>
                </c:pt>
                <c:pt idx="7">
                  <c:v>65.12989417989418</c:v>
                </c:pt>
                <c:pt idx="8">
                  <c:v>62.735343915343925</c:v>
                </c:pt>
                <c:pt idx="9">
                  <c:v>59.76164021164021</c:v>
                </c:pt>
              </c:numCache>
            </c:numRef>
          </c:val>
        </c:ser>
        <c:axId val="63543504"/>
        <c:axId val="56813265"/>
      </c:barChart>
      <c:catAx>
        <c:axId val="63543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ΟΜΑΔΕΣ CHAMPIONS' LEAGUE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813265"/>
        <c:crosses val="autoZero"/>
        <c:auto val="1"/>
        <c:lblOffset val="100"/>
        <c:noMultiLvlLbl val="0"/>
      </c:catAx>
      <c:valAx>
        <c:axId val="568132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ΒΑΘΜΟΛΟΓΙΑ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5435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ΑΠΟΤΕΛΕΣΜΑΤΑ USABILITY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Sheet2!$A$15:$A$24</c:f>
              <c:strCache>
                <c:ptCount val="10"/>
                <c:pt idx="0">
                  <c:v>LIVERPOOL FC</c:v>
                </c:pt>
                <c:pt idx="1">
                  <c:v>MAN UNITED</c:v>
                </c:pt>
                <c:pt idx="2">
                  <c:v>REAL MADRID FC</c:v>
                </c:pt>
                <c:pt idx="3">
                  <c:v>CHELSEA FC</c:v>
                </c:pt>
                <c:pt idx="4">
                  <c:v>FC BAYERN</c:v>
                </c:pt>
                <c:pt idx="5">
                  <c:v>FCBARCELONA</c:v>
                </c:pt>
                <c:pt idx="6">
                  <c:v>ΠΑΕ ΠΑΝΑΘΗΑΝΪΚΟΣ</c:v>
                </c:pt>
                <c:pt idx="7">
                  <c:v>AC MILAN</c:v>
                </c:pt>
                <c:pt idx="8">
                  <c:v>PAOK FC</c:v>
                </c:pt>
                <c:pt idx="9">
                  <c:v>OLYMPIACOS</c:v>
                </c:pt>
              </c:strCache>
            </c:strRef>
          </c:cat>
          <c:val>
            <c:numRef>
              <c:f>Sheet2!$B$15:$B$24</c:f>
              <c:numCache>
                <c:ptCount val="10"/>
                <c:pt idx="0">
                  <c:v>95</c:v>
                </c:pt>
                <c:pt idx="1">
                  <c:v>95</c:v>
                </c:pt>
                <c:pt idx="2">
                  <c:v>94</c:v>
                </c:pt>
                <c:pt idx="3">
                  <c:v>92</c:v>
                </c:pt>
                <c:pt idx="4">
                  <c:v>89.5</c:v>
                </c:pt>
                <c:pt idx="5">
                  <c:v>89.5</c:v>
                </c:pt>
                <c:pt idx="6">
                  <c:v>87.66666666666667</c:v>
                </c:pt>
                <c:pt idx="7">
                  <c:v>87</c:v>
                </c:pt>
                <c:pt idx="8">
                  <c:v>85.91666666666666</c:v>
                </c:pt>
                <c:pt idx="9">
                  <c:v>79.91666666666667</c:v>
                </c:pt>
              </c:numCache>
            </c:numRef>
          </c:val>
        </c:ser>
        <c:axId val="7959858"/>
        <c:axId val="33908723"/>
      </c:barChart>
      <c:catAx>
        <c:axId val="7959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ΟΜΑΔΕΣ CHAMPIONS; LEAGUE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908723"/>
        <c:crosses val="autoZero"/>
        <c:auto val="1"/>
        <c:lblOffset val="100"/>
        <c:noMultiLvlLbl val="0"/>
      </c:catAx>
      <c:valAx>
        <c:axId val="33908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ΒΑΘΜΟΛΟΓΙΑ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9598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pageSetup horizontalDpi="600" verticalDpi="6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pageSetup horizontalDpi="600" verticalDpi="600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pageSetup horizontalDpi="600" verticalDpi="600" orientation="landscape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pageSetup horizontalDpi="600" verticalDpi="600" orientation="landscape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pageSetup horizontalDpi="600" verticalDpi="600" orientation="landscape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pageSetup horizontalDpi="600" verticalDpi="600" orientation="landscape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pageSetup horizontalDpi="600" verticalDpi="600" orientation="landscape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pageSetup horizontalDpi="600" verticalDpi="600" orientation="landscape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pageSetup horizontalDpi="600" verticalDpi="600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pageSetup horizontalDpi="600" verticalDpi="600" orientation="landscape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tabSelected="1" workbookViewId="0" zoomScale="84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2"/>
  <sheetViews>
    <sheetView workbookViewId="0" topLeftCell="A1">
      <pane xSplit="2" ySplit="1" topLeftCell="H13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L152" sqref="L152"/>
    </sheetView>
  </sheetViews>
  <sheetFormatPr defaultColWidth="9.140625" defaultRowHeight="12.75"/>
  <cols>
    <col min="1" max="1" width="9.140625" style="3" customWidth="1"/>
    <col min="2" max="2" width="43.57421875" style="3" customWidth="1"/>
    <col min="3" max="3" width="23.7109375" style="0" customWidth="1"/>
    <col min="4" max="5" width="13.57421875" style="0" bestFit="1" customWidth="1"/>
    <col min="6" max="6" width="15.140625" style="0" bestFit="1" customWidth="1"/>
    <col min="7" max="7" width="14.7109375" style="0" bestFit="1" customWidth="1"/>
    <col min="8" max="10" width="13.57421875" style="0" bestFit="1" customWidth="1"/>
    <col min="11" max="11" width="16.8515625" style="0" bestFit="1" customWidth="1"/>
    <col min="12" max="12" width="20.57421875" style="0" bestFit="1" customWidth="1"/>
  </cols>
  <sheetData>
    <row r="1" spans="1:12" s="1" customFormat="1" ht="12.75">
      <c r="A1" s="2" t="s">
        <v>286</v>
      </c>
      <c r="B1" s="2" t="s">
        <v>285</v>
      </c>
      <c r="C1" s="1" t="s">
        <v>275</v>
      </c>
      <c r="D1" s="1" t="s">
        <v>276</v>
      </c>
      <c r="E1" s="1" t="s">
        <v>277</v>
      </c>
      <c r="F1" s="1" t="s">
        <v>278</v>
      </c>
      <c r="G1" s="1" t="s">
        <v>279</v>
      </c>
      <c r="H1" s="1" t="s">
        <v>280</v>
      </c>
      <c r="I1" s="1" t="s">
        <v>281</v>
      </c>
      <c r="J1" s="1" t="s">
        <v>282</v>
      </c>
      <c r="K1" s="1" t="s">
        <v>283</v>
      </c>
      <c r="L1" s="1" t="s">
        <v>284</v>
      </c>
    </row>
    <row r="2" spans="1:2" ht="12.75">
      <c r="A2" s="3" t="s">
        <v>1</v>
      </c>
      <c r="B2" s="2" t="s">
        <v>0</v>
      </c>
    </row>
    <row r="4" spans="1:12" ht="12.75">
      <c r="A4" s="3" t="s">
        <v>4</v>
      </c>
      <c r="B4" s="3" t="s">
        <v>3</v>
      </c>
      <c r="C4">
        <v>1</v>
      </c>
      <c r="D4">
        <v>1</v>
      </c>
      <c r="E4">
        <v>1</v>
      </c>
      <c r="F4">
        <v>1</v>
      </c>
      <c r="G4">
        <v>0</v>
      </c>
      <c r="H4">
        <v>0</v>
      </c>
      <c r="I4">
        <v>1</v>
      </c>
      <c r="J4">
        <v>0</v>
      </c>
      <c r="K4">
        <v>1</v>
      </c>
      <c r="L4">
        <v>1</v>
      </c>
    </row>
    <row r="5" spans="1:12" s="18" customFormat="1" ht="12.75">
      <c r="A5" s="17" t="s">
        <v>2</v>
      </c>
      <c r="B5" s="17" t="s">
        <v>5</v>
      </c>
      <c r="C5" s="18">
        <f>AVERAGE(C6:C8)</f>
        <v>1</v>
      </c>
      <c r="D5" s="18">
        <f aca="true" t="shared" si="0" ref="D5:L5">AVERAGE(D6:D8)</f>
        <v>1</v>
      </c>
      <c r="E5" s="18">
        <f t="shared" si="0"/>
        <v>1</v>
      </c>
      <c r="F5" s="18">
        <f t="shared" si="0"/>
        <v>1</v>
      </c>
      <c r="G5" s="18">
        <f t="shared" si="0"/>
        <v>1</v>
      </c>
      <c r="H5" s="18">
        <f t="shared" si="0"/>
        <v>1</v>
      </c>
      <c r="I5" s="18">
        <f t="shared" si="0"/>
        <v>1</v>
      </c>
      <c r="J5" s="18">
        <f t="shared" si="0"/>
        <v>1</v>
      </c>
      <c r="K5" s="18">
        <f t="shared" si="0"/>
        <v>1</v>
      </c>
      <c r="L5" s="18">
        <f t="shared" si="0"/>
        <v>1</v>
      </c>
    </row>
    <row r="6" spans="1:12" s="12" customFormat="1" ht="12.75">
      <c r="A6" s="11" t="s">
        <v>6</v>
      </c>
      <c r="B6" s="11" t="s">
        <v>7</v>
      </c>
      <c r="C6" s="12">
        <v>1</v>
      </c>
      <c r="D6" s="12">
        <v>1</v>
      </c>
      <c r="E6" s="12">
        <v>1</v>
      </c>
      <c r="F6" s="12">
        <v>1</v>
      </c>
      <c r="G6" s="12">
        <v>1</v>
      </c>
      <c r="H6" s="12">
        <v>1</v>
      </c>
      <c r="I6" s="12">
        <v>1</v>
      </c>
      <c r="J6" s="12">
        <v>1</v>
      </c>
      <c r="K6" s="12">
        <v>1</v>
      </c>
      <c r="L6" s="12">
        <v>1</v>
      </c>
    </row>
    <row r="7" spans="1:12" s="12" customFormat="1" ht="12.75">
      <c r="A7" s="11" t="s">
        <v>8</v>
      </c>
      <c r="B7" s="11" t="s">
        <v>9</v>
      </c>
      <c r="C7" s="12">
        <v>1</v>
      </c>
      <c r="D7" s="12">
        <v>1</v>
      </c>
      <c r="E7" s="12">
        <v>1</v>
      </c>
      <c r="F7" s="12">
        <v>1</v>
      </c>
      <c r="G7" s="12">
        <v>1</v>
      </c>
      <c r="H7" s="12">
        <v>1</v>
      </c>
      <c r="I7" s="12">
        <v>1</v>
      </c>
      <c r="J7" s="12">
        <v>1</v>
      </c>
      <c r="K7" s="12">
        <v>1</v>
      </c>
      <c r="L7" s="12">
        <v>1</v>
      </c>
    </row>
    <row r="8" spans="1:12" s="12" customFormat="1" ht="12.75">
      <c r="A8" s="11" t="s">
        <v>10</v>
      </c>
      <c r="B8" s="11" t="s">
        <v>11</v>
      </c>
      <c r="C8" s="12">
        <v>1</v>
      </c>
      <c r="D8" s="12">
        <v>1</v>
      </c>
      <c r="E8" s="12">
        <v>1</v>
      </c>
      <c r="F8" s="12">
        <v>1</v>
      </c>
      <c r="G8" s="12">
        <v>1</v>
      </c>
      <c r="H8" s="12">
        <v>1</v>
      </c>
      <c r="I8" s="12">
        <v>1</v>
      </c>
      <c r="J8" s="12">
        <v>1</v>
      </c>
      <c r="K8" s="12">
        <v>1</v>
      </c>
      <c r="L8" s="12">
        <v>1</v>
      </c>
    </row>
    <row r="9" spans="1:12" s="8" customFormat="1" ht="25.5">
      <c r="A9" s="7" t="s">
        <v>12</v>
      </c>
      <c r="B9" s="13" t="s">
        <v>13</v>
      </c>
      <c r="C9" s="8">
        <f>AVERAGE(C10:C11)</f>
        <v>1</v>
      </c>
      <c r="D9" s="8">
        <f aca="true" t="shared" si="1" ref="D9:L9">AVERAGE(D10:D11)</f>
        <v>1</v>
      </c>
      <c r="E9" s="8">
        <f t="shared" si="1"/>
        <v>0.5</v>
      </c>
      <c r="F9" s="8">
        <f t="shared" si="1"/>
        <v>1</v>
      </c>
      <c r="G9" s="8">
        <f t="shared" si="1"/>
        <v>0.5</v>
      </c>
      <c r="H9" s="8">
        <f t="shared" si="1"/>
        <v>1</v>
      </c>
      <c r="I9" s="8">
        <f t="shared" si="1"/>
        <v>0.5</v>
      </c>
      <c r="J9" s="8">
        <f t="shared" si="1"/>
        <v>0.5</v>
      </c>
      <c r="K9" s="8">
        <f t="shared" si="1"/>
        <v>1</v>
      </c>
      <c r="L9" s="8">
        <f t="shared" si="1"/>
        <v>1</v>
      </c>
    </row>
    <row r="10" spans="1:12" s="12" customFormat="1" ht="12.75">
      <c r="A10" s="11" t="s">
        <v>14</v>
      </c>
      <c r="B10" s="11" t="s">
        <v>15</v>
      </c>
      <c r="C10" s="12">
        <v>1</v>
      </c>
      <c r="D10" s="12">
        <v>1</v>
      </c>
      <c r="E10" s="12">
        <v>0</v>
      </c>
      <c r="F10" s="12">
        <v>1</v>
      </c>
      <c r="G10" s="12">
        <v>0</v>
      </c>
      <c r="H10" s="12">
        <v>1</v>
      </c>
      <c r="I10" s="12">
        <v>0</v>
      </c>
      <c r="J10" s="12">
        <v>0</v>
      </c>
      <c r="K10" s="12">
        <v>1</v>
      </c>
      <c r="L10" s="12">
        <v>1</v>
      </c>
    </row>
    <row r="11" spans="1:12" s="12" customFormat="1" ht="12.75">
      <c r="A11" s="11" t="s">
        <v>16</v>
      </c>
      <c r="B11" s="11" t="s">
        <v>17</v>
      </c>
      <c r="C11" s="12">
        <v>1</v>
      </c>
      <c r="D11" s="12">
        <v>1</v>
      </c>
      <c r="E11" s="12">
        <v>1</v>
      </c>
      <c r="F11" s="12">
        <v>1</v>
      </c>
      <c r="G11" s="12">
        <v>1</v>
      </c>
      <c r="H11" s="12">
        <v>1</v>
      </c>
      <c r="I11" s="12">
        <v>1</v>
      </c>
      <c r="J11" s="12">
        <v>1</v>
      </c>
      <c r="K11" s="12">
        <v>1</v>
      </c>
      <c r="L11" s="12">
        <v>1</v>
      </c>
    </row>
    <row r="12" spans="1:12" ht="12.75">
      <c r="A12" s="3" t="s">
        <v>18</v>
      </c>
      <c r="B12" s="3" t="s">
        <v>19</v>
      </c>
      <c r="C12">
        <f>AVERAGE(C13,C18,C22,C25,)</f>
        <v>0.48</v>
      </c>
      <c r="D12">
        <f aca="true" t="shared" si="2" ref="D12:L12">AVERAGE(D13,D18,D22,D25,)</f>
        <v>0.6799999999999999</v>
      </c>
      <c r="E12">
        <f t="shared" si="2"/>
        <v>0.58</v>
      </c>
      <c r="F12">
        <f t="shared" si="2"/>
        <v>0.58</v>
      </c>
      <c r="G12">
        <f t="shared" si="2"/>
        <v>0.8</v>
      </c>
      <c r="H12">
        <f t="shared" si="2"/>
        <v>0.8</v>
      </c>
      <c r="I12">
        <f t="shared" si="2"/>
        <v>0.19666666666666666</v>
      </c>
      <c r="J12">
        <f t="shared" si="2"/>
        <v>0.43666666666666665</v>
      </c>
      <c r="K12">
        <f t="shared" si="2"/>
        <v>0.76</v>
      </c>
      <c r="L12">
        <f t="shared" si="2"/>
        <v>0.5066666666666666</v>
      </c>
    </row>
    <row r="13" spans="1:12" s="8" customFormat="1" ht="12.75">
      <c r="A13" s="7" t="s">
        <v>20</v>
      </c>
      <c r="B13" s="7" t="s">
        <v>21</v>
      </c>
      <c r="C13" s="8">
        <f>AVERAGE(C14:C17)</f>
        <v>1</v>
      </c>
      <c r="D13" s="8">
        <f aca="true" t="shared" si="3" ref="D13:L13">AVERAGE(D14:D17)</f>
        <v>1</v>
      </c>
      <c r="E13" s="8">
        <f t="shared" si="3"/>
        <v>1</v>
      </c>
      <c r="F13" s="8">
        <f t="shared" si="3"/>
        <v>1</v>
      </c>
      <c r="G13" s="8">
        <f t="shared" si="3"/>
        <v>1</v>
      </c>
      <c r="H13" s="8">
        <f t="shared" si="3"/>
        <v>1</v>
      </c>
      <c r="I13" s="8">
        <f t="shared" si="3"/>
        <v>0.25</v>
      </c>
      <c r="J13" s="8">
        <f t="shared" si="3"/>
        <v>0.75</v>
      </c>
      <c r="K13" s="8">
        <f t="shared" si="3"/>
        <v>1</v>
      </c>
      <c r="L13" s="8">
        <f t="shared" si="3"/>
        <v>1</v>
      </c>
    </row>
    <row r="14" spans="1:12" s="15" customFormat="1" ht="12.75">
      <c r="A14" s="14" t="s">
        <v>22</v>
      </c>
      <c r="B14" s="14" t="s">
        <v>24</v>
      </c>
      <c r="C14" s="15">
        <v>1</v>
      </c>
      <c r="D14" s="15">
        <v>1</v>
      </c>
      <c r="E14" s="15">
        <v>1</v>
      </c>
      <c r="F14" s="15">
        <v>1</v>
      </c>
      <c r="G14" s="15">
        <v>1</v>
      </c>
      <c r="H14" s="15">
        <v>1</v>
      </c>
      <c r="I14" s="15">
        <v>1</v>
      </c>
      <c r="J14" s="15">
        <v>1</v>
      </c>
      <c r="K14" s="15">
        <v>1</v>
      </c>
      <c r="L14" s="15">
        <v>1</v>
      </c>
    </row>
    <row r="15" spans="1:12" s="15" customFormat="1" ht="25.5">
      <c r="A15" s="14" t="s">
        <v>23</v>
      </c>
      <c r="B15" s="16" t="s">
        <v>25</v>
      </c>
      <c r="C15" s="15">
        <v>1</v>
      </c>
      <c r="D15" s="15">
        <v>1</v>
      </c>
      <c r="E15" s="15">
        <v>1</v>
      </c>
      <c r="F15" s="15">
        <v>1</v>
      </c>
      <c r="G15" s="15">
        <v>1</v>
      </c>
      <c r="H15" s="15">
        <v>1</v>
      </c>
      <c r="I15" s="15">
        <v>0</v>
      </c>
      <c r="J15" s="15">
        <v>0</v>
      </c>
      <c r="K15" s="15">
        <v>1</v>
      </c>
      <c r="L15" s="15">
        <v>1</v>
      </c>
    </row>
    <row r="16" spans="1:12" s="15" customFormat="1" ht="12.75">
      <c r="A16" s="14" t="s">
        <v>26</v>
      </c>
      <c r="B16" s="14" t="s">
        <v>27</v>
      </c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1</v>
      </c>
      <c r="I16" s="15">
        <v>0</v>
      </c>
      <c r="J16" s="15">
        <v>1</v>
      </c>
      <c r="K16" s="15">
        <v>1</v>
      </c>
      <c r="L16" s="15">
        <v>1</v>
      </c>
    </row>
    <row r="17" spans="1:12" s="15" customFormat="1" ht="12.75">
      <c r="A17" s="14" t="s">
        <v>28</v>
      </c>
      <c r="B17" s="14" t="s">
        <v>29</v>
      </c>
      <c r="C17" s="15">
        <v>1</v>
      </c>
      <c r="D17" s="15">
        <v>1</v>
      </c>
      <c r="E17" s="15">
        <v>1</v>
      </c>
      <c r="F17" s="15">
        <v>1</v>
      </c>
      <c r="G17" s="15">
        <v>1</v>
      </c>
      <c r="H17" s="15">
        <v>1</v>
      </c>
      <c r="I17" s="15">
        <v>0</v>
      </c>
      <c r="J17" s="15">
        <v>1</v>
      </c>
      <c r="K17" s="15">
        <v>1</v>
      </c>
      <c r="L17" s="15">
        <v>1</v>
      </c>
    </row>
    <row r="18" spans="1:12" s="8" customFormat="1" ht="12.75">
      <c r="A18" s="7" t="s">
        <v>30</v>
      </c>
      <c r="B18" s="7" t="s">
        <v>31</v>
      </c>
      <c r="C18" s="8">
        <f>AVERAGE(C19:C21)</f>
        <v>1</v>
      </c>
      <c r="D18" s="8">
        <f aca="true" t="shared" si="4" ref="D18:L18">AVERAGE(D19:D21)</f>
        <v>1</v>
      </c>
      <c r="E18" s="8">
        <f t="shared" si="4"/>
        <v>1</v>
      </c>
      <c r="F18" s="8">
        <f t="shared" si="4"/>
        <v>1</v>
      </c>
      <c r="G18" s="8">
        <f t="shared" si="4"/>
        <v>1</v>
      </c>
      <c r="H18" s="8">
        <f t="shared" si="4"/>
        <v>1</v>
      </c>
      <c r="I18" s="8">
        <f t="shared" si="4"/>
        <v>0.3333333333333333</v>
      </c>
      <c r="J18" s="8">
        <f t="shared" si="4"/>
        <v>0.3333333333333333</v>
      </c>
      <c r="K18" s="8">
        <f t="shared" si="4"/>
        <v>1</v>
      </c>
      <c r="L18" s="8">
        <f t="shared" si="4"/>
        <v>0.3333333333333333</v>
      </c>
    </row>
    <row r="19" spans="1:12" s="12" customFormat="1" ht="12.75">
      <c r="A19" s="11" t="s">
        <v>32</v>
      </c>
      <c r="B19" s="11" t="s">
        <v>33</v>
      </c>
      <c r="C19" s="12">
        <v>1</v>
      </c>
      <c r="D19" s="12">
        <v>1</v>
      </c>
      <c r="E19" s="12">
        <v>1</v>
      </c>
      <c r="F19" s="12">
        <v>1</v>
      </c>
      <c r="G19" s="12">
        <v>1</v>
      </c>
      <c r="H19" s="12">
        <v>1</v>
      </c>
      <c r="I19" s="12">
        <v>1</v>
      </c>
      <c r="J19" s="12">
        <v>1</v>
      </c>
      <c r="K19" s="12">
        <v>1</v>
      </c>
      <c r="L19" s="12">
        <v>1</v>
      </c>
    </row>
    <row r="20" spans="1:12" s="12" customFormat="1" ht="12.75">
      <c r="A20" s="11" t="s">
        <v>34</v>
      </c>
      <c r="B20" s="11" t="s">
        <v>35</v>
      </c>
      <c r="C20" s="12">
        <v>1</v>
      </c>
      <c r="D20" s="12">
        <v>1</v>
      </c>
      <c r="E20" s="12">
        <v>1</v>
      </c>
      <c r="F20" s="12">
        <v>1</v>
      </c>
      <c r="G20" s="12">
        <v>1</v>
      </c>
      <c r="H20" s="12">
        <v>1</v>
      </c>
      <c r="I20" s="12">
        <v>0</v>
      </c>
      <c r="J20" s="12">
        <v>0</v>
      </c>
      <c r="K20" s="12">
        <v>1</v>
      </c>
      <c r="L20" s="12">
        <v>0</v>
      </c>
    </row>
    <row r="21" spans="1:12" s="12" customFormat="1" ht="12.75">
      <c r="A21" s="11" t="s">
        <v>36</v>
      </c>
      <c r="B21" s="11" t="s">
        <v>37</v>
      </c>
      <c r="C21" s="12">
        <v>1</v>
      </c>
      <c r="D21" s="12">
        <v>1</v>
      </c>
      <c r="E21" s="12">
        <v>1</v>
      </c>
      <c r="F21" s="12">
        <v>1</v>
      </c>
      <c r="G21" s="12">
        <v>1</v>
      </c>
      <c r="H21" s="12">
        <v>1</v>
      </c>
      <c r="I21" s="12">
        <v>0</v>
      </c>
      <c r="J21" s="12">
        <v>0</v>
      </c>
      <c r="K21" s="12">
        <v>1</v>
      </c>
      <c r="L21" s="12">
        <v>0</v>
      </c>
    </row>
    <row r="22" spans="1:12" s="8" customFormat="1" ht="12.75">
      <c r="A22" s="7" t="s">
        <v>38</v>
      </c>
      <c r="B22" s="7" t="s">
        <v>39</v>
      </c>
      <c r="C22" s="8">
        <f>AVERAGE(C23:C24)</f>
        <v>0</v>
      </c>
      <c r="D22" s="8">
        <f aca="true" t="shared" si="5" ref="D22:L22">AVERAGE(D23:D24)</f>
        <v>1</v>
      </c>
      <c r="E22" s="8">
        <f t="shared" si="5"/>
        <v>0.5</v>
      </c>
      <c r="F22" s="8">
        <f t="shared" si="5"/>
        <v>0.5</v>
      </c>
      <c r="G22" s="8">
        <f t="shared" si="5"/>
        <v>1</v>
      </c>
      <c r="H22" s="8">
        <f t="shared" si="5"/>
        <v>1</v>
      </c>
      <c r="I22" s="8">
        <f t="shared" si="5"/>
        <v>0</v>
      </c>
      <c r="J22" s="8">
        <f t="shared" si="5"/>
        <v>0.5</v>
      </c>
      <c r="K22" s="8">
        <f t="shared" si="5"/>
        <v>1</v>
      </c>
      <c r="L22" s="8">
        <f t="shared" si="5"/>
        <v>1</v>
      </c>
    </row>
    <row r="23" spans="1:12" s="12" customFormat="1" ht="12.75">
      <c r="A23" s="11" t="s">
        <v>40</v>
      </c>
      <c r="B23" s="11" t="s">
        <v>41</v>
      </c>
      <c r="C23" s="12">
        <v>0</v>
      </c>
      <c r="D23" s="12">
        <v>1</v>
      </c>
      <c r="E23" s="12">
        <v>0</v>
      </c>
      <c r="F23" s="12">
        <v>0</v>
      </c>
      <c r="G23" s="12">
        <v>1</v>
      </c>
      <c r="H23" s="12">
        <v>1</v>
      </c>
      <c r="I23" s="12">
        <v>0</v>
      </c>
      <c r="J23" s="12">
        <v>0</v>
      </c>
      <c r="K23" s="12">
        <v>1</v>
      </c>
      <c r="L23" s="12">
        <v>1</v>
      </c>
    </row>
    <row r="24" spans="1:12" s="12" customFormat="1" ht="12.75">
      <c r="A24" s="11" t="s">
        <v>42</v>
      </c>
      <c r="B24" s="11" t="s">
        <v>43</v>
      </c>
      <c r="C24" s="12">
        <v>0</v>
      </c>
      <c r="D24" s="12">
        <v>1</v>
      </c>
      <c r="E24" s="12">
        <v>1</v>
      </c>
      <c r="F24" s="12">
        <v>1</v>
      </c>
      <c r="G24" s="12">
        <v>1</v>
      </c>
      <c r="H24" s="12">
        <v>1</v>
      </c>
      <c r="I24" s="12">
        <v>0</v>
      </c>
      <c r="J24" s="12">
        <v>1</v>
      </c>
      <c r="K24" s="12">
        <v>1</v>
      </c>
      <c r="L24" s="12">
        <v>1</v>
      </c>
    </row>
    <row r="25" spans="1:12" s="8" customFormat="1" ht="12.75">
      <c r="A25" s="7" t="s">
        <v>44</v>
      </c>
      <c r="B25" s="7" t="s">
        <v>45</v>
      </c>
      <c r="C25" s="8">
        <f>AVERAGE(C26:C30)</f>
        <v>0.4</v>
      </c>
      <c r="D25" s="8">
        <f aca="true" t="shared" si="6" ref="D25:L25">AVERAGE(D26:D30)</f>
        <v>0.4</v>
      </c>
      <c r="E25" s="8">
        <f t="shared" si="6"/>
        <v>0.4</v>
      </c>
      <c r="F25" s="8">
        <f t="shared" si="6"/>
        <v>0.4</v>
      </c>
      <c r="G25" s="8">
        <f t="shared" si="6"/>
        <v>1</v>
      </c>
      <c r="H25" s="8">
        <f t="shared" si="6"/>
        <v>1</v>
      </c>
      <c r="I25" s="8">
        <f t="shared" si="6"/>
        <v>0.4</v>
      </c>
      <c r="J25" s="8">
        <f t="shared" si="6"/>
        <v>0.6</v>
      </c>
      <c r="K25" s="8">
        <f t="shared" si="6"/>
        <v>0.8</v>
      </c>
      <c r="L25" s="8">
        <f t="shared" si="6"/>
        <v>0.2</v>
      </c>
    </row>
    <row r="26" spans="1:12" s="12" customFormat="1" ht="12.75">
      <c r="A26" s="11" t="s">
        <v>46</v>
      </c>
      <c r="B26" s="11" t="s">
        <v>47</v>
      </c>
      <c r="C26" s="12">
        <v>0</v>
      </c>
      <c r="D26" s="12">
        <v>0</v>
      </c>
      <c r="E26" s="12">
        <v>0</v>
      </c>
      <c r="F26" s="12">
        <v>0</v>
      </c>
      <c r="G26" s="12">
        <v>1</v>
      </c>
      <c r="H26" s="12">
        <v>1</v>
      </c>
      <c r="I26" s="12">
        <v>0</v>
      </c>
      <c r="J26" s="12">
        <v>1</v>
      </c>
      <c r="K26" s="12">
        <v>1</v>
      </c>
      <c r="L26" s="12">
        <v>0</v>
      </c>
    </row>
    <row r="27" spans="1:12" s="12" customFormat="1" ht="12.75">
      <c r="A27" s="11" t="s">
        <v>48</v>
      </c>
      <c r="B27" s="11" t="s">
        <v>49</v>
      </c>
      <c r="C27" s="12">
        <v>0</v>
      </c>
      <c r="D27" s="12">
        <v>0</v>
      </c>
      <c r="E27" s="12">
        <v>0</v>
      </c>
      <c r="F27" s="12">
        <v>0</v>
      </c>
      <c r="G27" s="12">
        <v>1</v>
      </c>
      <c r="H27" s="12">
        <v>1</v>
      </c>
      <c r="I27" s="12">
        <v>0</v>
      </c>
      <c r="J27" s="12">
        <v>1</v>
      </c>
      <c r="K27" s="12">
        <v>1</v>
      </c>
      <c r="L27" s="12">
        <v>0</v>
      </c>
    </row>
    <row r="28" spans="1:12" s="12" customFormat="1" ht="12.75">
      <c r="A28" s="11" t="s">
        <v>50</v>
      </c>
      <c r="B28" s="11" t="s">
        <v>51</v>
      </c>
      <c r="C28" s="12">
        <v>1</v>
      </c>
      <c r="D28" s="12">
        <v>1</v>
      </c>
      <c r="E28" s="12">
        <v>1</v>
      </c>
      <c r="F28" s="12">
        <v>1</v>
      </c>
      <c r="G28" s="12">
        <v>1</v>
      </c>
      <c r="H28" s="12">
        <v>1</v>
      </c>
      <c r="I28" s="12">
        <v>1</v>
      </c>
      <c r="J28" s="12">
        <v>0</v>
      </c>
      <c r="K28" s="12">
        <v>1</v>
      </c>
      <c r="L28" s="12">
        <v>0</v>
      </c>
    </row>
    <row r="29" spans="1:12" s="12" customFormat="1" ht="12.75">
      <c r="A29" s="11" t="s">
        <v>52</v>
      </c>
      <c r="B29" s="11" t="s">
        <v>53</v>
      </c>
      <c r="C29" s="12">
        <v>0</v>
      </c>
      <c r="D29" s="12">
        <v>0</v>
      </c>
      <c r="E29" s="12">
        <v>0</v>
      </c>
      <c r="F29" s="12">
        <v>0</v>
      </c>
      <c r="G29" s="12">
        <v>1</v>
      </c>
      <c r="H29" s="12">
        <v>1</v>
      </c>
      <c r="I29" s="12">
        <v>0</v>
      </c>
      <c r="J29" s="12">
        <v>0</v>
      </c>
      <c r="K29" s="12">
        <v>0</v>
      </c>
      <c r="L29" s="12">
        <v>0</v>
      </c>
    </row>
    <row r="30" spans="1:12" ht="12.75">
      <c r="A30" s="3" t="s">
        <v>54</v>
      </c>
      <c r="B30" s="3" t="s">
        <v>55</v>
      </c>
      <c r="C30">
        <v>1</v>
      </c>
      <c r="D30">
        <v>1</v>
      </c>
      <c r="E30">
        <v>1</v>
      </c>
      <c r="F30">
        <v>1</v>
      </c>
      <c r="G30">
        <v>1</v>
      </c>
      <c r="H30">
        <v>1</v>
      </c>
      <c r="I30">
        <v>1</v>
      </c>
      <c r="J30">
        <v>1</v>
      </c>
      <c r="K30">
        <v>1</v>
      </c>
      <c r="L30">
        <v>1</v>
      </c>
    </row>
    <row r="31" spans="1:12" ht="25.5">
      <c r="A31" s="3" t="s">
        <v>56</v>
      </c>
      <c r="B31" s="4" t="s">
        <v>57</v>
      </c>
      <c r="C31">
        <v>1</v>
      </c>
      <c r="D31">
        <v>1</v>
      </c>
      <c r="E31">
        <v>1</v>
      </c>
      <c r="F31">
        <v>1</v>
      </c>
      <c r="G31">
        <v>1</v>
      </c>
      <c r="H31">
        <v>1</v>
      </c>
      <c r="I31">
        <v>1</v>
      </c>
      <c r="J31">
        <v>1</v>
      </c>
      <c r="K31">
        <v>1</v>
      </c>
      <c r="L31">
        <v>1</v>
      </c>
    </row>
    <row r="32" spans="1:12" s="8" customFormat="1" ht="25.5">
      <c r="A32" s="7" t="s">
        <v>58</v>
      </c>
      <c r="B32" s="13" t="s">
        <v>59</v>
      </c>
      <c r="C32" s="8">
        <f>AVERAGE(C33:C38)</f>
        <v>1</v>
      </c>
      <c r="D32" s="8">
        <v>1</v>
      </c>
      <c r="E32" s="8">
        <v>1</v>
      </c>
      <c r="F32" s="8">
        <v>1</v>
      </c>
      <c r="G32" s="8">
        <v>1</v>
      </c>
      <c r="H32" s="8">
        <v>1</v>
      </c>
      <c r="I32" s="8">
        <v>1</v>
      </c>
      <c r="J32" s="8">
        <v>1</v>
      </c>
      <c r="K32" s="8">
        <v>1</v>
      </c>
      <c r="L32" s="8">
        <v>1</v>
      </c>
    </row>
    <row r="33" spans="1:12" s="12" customFormat="1" ht="12.75">
      <c r="A33" s="11" t="s">
        <v>61</v>
      </c>
      <c r="B33" s="11" t="s">
        <v>62</v>
      </c>
      <c r="C33" s="12">
        <v>1</v>
      </c>
      <c r="D33" s="12">
        <v>1</v>
      </c>
      <c r="E33" s="12">
        <v>1</v>
      </c>
      <c r="F33" s="12">
        <v>1</v>
      </c>
      <c r="G33" s="12">
        <v>1</v>
      </c>
      <c r="H33" s="12">
        <v>1</v>
      </c>
      <c r="I33" s="12">
        <v>1</v>
      </c>
      <c r="J33" s="12">
        <v>1</v>
      </c>
      <c r="K33" s="12">
        <v>1</v>
      </c>
      <c r="L33" s="12">
        <v>1</v>
      </c>
    </row>
    <row r="34" spans="1:12" s="12" customFormat="1" ht="12.75">
      <c r="A34" s="11" t="s">
        <v>63</v>
      </c>
      <c r="B34" s="11" t="s">
        <v>64</v>
      </c>
      <c r="C34" s="12">
        <v>1</v>
      </c>
      <c r="D34" s="12">
        <v>1</v>
      </c>
      <c r="E34" s="12">
        <v>1</v>
      </c>
      <c r="F34" s="12">
        <v>1</v>
      </c>
      <c r="G34" s="12">
        <v>1</v>
      </c>
      <c r="H34" s="12">
        <v>1</v>
      </c>
      <c r="I34" s="12">
        <v>1</v>
      </c>
      <c r="J34" s="12">
        <v>1</v>
      </c>
      <c r="K34" s="12">
        <v>1</v>
      </c>
      <c r="L34" s="12">
        <v>1</v>
      </c>
    </row>
    <row r="35" spans="1:12" s="12" customFormat="1" ht="12.75">
      <c r="A35" s="11" t="s">
        <v>65</v>
      </c>
      <c r="B35" s="11" t="s">
        <v>66</v>
      </c>
      <c r="C35" s="12">
        <v>1</v>
      </c>
      <c r="D35" s="12">
        <v>1</v>
      </c>
      <c r="E35" s="12">
        <v>1</v>
      </c>
      <c r="F35" s="12">
        <v>1</v>
      </c>
      <c r="G35" s="12">
        <v>1</v>
      </c>
      <c r="H35" s="12">
        <v>1</v>
      </c>
      <c r="I35" s="12">
        <v>1</v>
      </c>
      <c r="J35" s="12">
        <v>1</v>
      </c>
      <c r="K35" s="12">
        <v>1</v>
      </c>
      <c r="L35" s="12">
        <v>1</v>
      </c>
    </row>
    <row r="36" spans="1:12" s="12" customFormat="1" ht="12.75">
      <c r="A36" s="11" t="s">
        <v>67</v>
      </c>
      <c r="B36" s="11" t="s">
        <v>68</v>
      </c>
      <c r="C36" s="12">
        <v>1</v>
      </c>
      <c r="D36" s="12">
        <v>1</v>
      </c>
      <c r="E36" s="12">
        <v>1</v>
      </c>
      <c r="F36" s="12">
        <v>1</v>
      </c>
      <c r="G36" s="12">
        <v>1</v>
      </c>
      <c r="H36" s="12">
        <v>1</v>
      </c>
      <c r="I36" s="12">
        <v>0</v>
      </c>
      <c r="J36" s="12">
        <v>11</v>
      </c>
      <c r="K36" s="12">
        <v>1</v>
      </c>
      <c r="L36" s="12">
        <v>1</v>
      </c>
    </row>
    <row r="37" spans="1:12" s="8" customFormat="1" ht="12.75">
      <c r="A37" s="7" t="s">
        <v>60</v>
      </c>
      <c r="B37" s="7" t="s">
        <v>69</v>
      </c>
      <c r="C37" s="8">
        <v>1</v>
      </c>
      <c r="D37" s="8">
        <v>1</v>
      </c>
      <c r="E37" s="8">
        <v>1</v>
      </c>
      <c r="F37" s="8">
        <v>1</v>
      </c>
      <c r="G37" s="8">
        <v>1</v>
      </c>
      <c r="H37" s="8">
        <v>1</v>
      </c>
      <c r="I37" s="8">
        <v>1</v>
      </c>
      <c r="J37" s="8">
        <v>1</v>
      </c>
      <c r="K37" s="8">
        <v>1</v>
      </c>
      <c r="L37" s="8">
        <v>1</v>
      </c>
    </row>
    <row r="38" spans="1:12" s="8" customFormat="1" ht="12.75">
      <c r="A38" s="7" t="s">
        <v>70</v>
      </c>
      <c r="B38" s="7" t="s">
        <v>71</v>
      </c>
      <c r="C38" s="8">
        <v>1</v>
      </c>
      <c r="D38" s="8">
        <v>1</v>
      </c>
      <c r="E38" s="8">
        <v>1</v>
      </c>
      <c r="F38" s="8">
        <v>1</v>
      </c>
      <c r="G38" s="8">
        <v>1</v>
      </c>
      <c r="H38" s="8">
        <v>1</v>
      </c>
      <c r="I38" s="8">
        <v>1</v>
      </c>
      <c r="J38" s="8">
        <v>1</v>
      </c>
      <c r="K38" s="8">
        <v>1</v>
      </c>
      <c r="L38" s="8">
        <v>1</v>
      </c>
    </row>
    <row r="39" spans="1:12" s="8" customFormat="1" ht="12.75">
      <c r="A39" s="7" t="s">
        <v>72</v>
      </c>
      <c r="B39" s="7" t="s">
        <v>73</v>
      </c>
      <c r="C39" s="8">
        <f>AVERAGE(C40:C42)</f>
        <v>1</v>
      </c>
      <c r="D39" s="8">
        <v>1</v>
      </c>
      <c r="E39" s="8">
        <v>1</v>
      </c>
      <c r="F39" s="8">
        <v>1</v>
      </c>
      <c r="G39" s="8">
        <v>1</v>
      </c>
      <c r="H39" s="8">
        <v>1</v>
      </c>
      <c r="I39" s="8">
        <v>1</v>
      </c>
      <c r="J39" s="8">
        <v>1</v>
      </c>
      <c r="K39" s="8">
        <v>1</v>
      </c>
      <c r="L39" s="8">
        <v>1</v>
      </c>
    </row>
    <row r="40" spans="1:12" s="12" customFormat="1" ht="12.75">
      <c r="A40" s="11" t="s">
        <v>74</v>
      </c>
      <c r="B40" s="11" t="s">
        <v>75</v>
      </c>
      <c r="C40" s="12">
        <v>1</v>
      </c>
      <c r="D40" s="12">
        <v>1</v>
      </c>
      <c r="E40" s="12">
        <v>1</v>
      </c>
      <c r="F40" s="12">
        <v>1</v>
      </c>
      <c r="G40" s="12">
        <v>1</v>
      </c>
      <c r="H40" s="12">
        <v>1</v>
      </c>
      <c r="I40" s="12">
        <v>1</v>
      </c>
      <c r="J40" s="12">
        <v>1</v>
      </c>
      <c r="K40" s="12">
        <v>1</v>
      </c>
      <c r="L40" s="12">
        <v>1</v>
      </c>
    </row>
    <row r="41" spans="1:12" s="12" customFormat="1" ht="12.75">
      <c r="A41" s="11" t="s">
        <v>76</v>
      </c>
      <c r="B41" s="11" t="s">
        <v>77</v>
      </c>
      <c r="C41" s="12">
        <v>1</v>
      </c>
      <c r="D41" s="12">
        <v>1</v>
      </c>
      <c r="E41" s="12">
        <v>1</v>
      </c>
      <c r="F41" s="12">
        <v>1</v>
      </c>
      <c r="G41" s="12">
        <v>1</v>
      </c>
      <c r="H41" s="12">
        <v>1</v>
      </c>
      <c r="I41" s="12">
        <v>1</v>
      </c>
      <c r="J41" s="12">
        <v>1</v>
      </c>
      <c r="K41" s="12">
        <v>1</v>
      </c>
      <c r="L41" s="12">
        <v>1</v>
      </c>
    </row>
    <row r="42" spans="1:12" s="12" customFormat="1" ht="12.75">
      <c r="A42" s="11" t="s">
        <v>78</v>
      </c>
      <c r="B42" s="11" t="s">
        <v>79</v>
      </c>
      <c r="C42" s="12">
        <v>1</v>
      </c>
      <c r="D42" s="12">
        <v>1</v>
      </c>
      <c r="E42" s="12">
        <v>1</v>
      </c>
      <c r="F42" s="12">
        <v>1</v>
      </c>
      <c r="G42" s="12">
        <v>1</v>
      </c>
      <c r="H42" s="12">
        <v>1</v>
      </c>
      <c r="I42" s="12">
        <v>1</v>
      </c>
      <c r="J42" s="12">
        <v>1</v>
      </c>
      <c r="K42" s="12">
        <v>1</v>
      </c>
      <c r="L42" s="12">
        <v>1</v>
      </c>
    </row>
    <row r="43" spans="1:12" s="10" customFormat="1" ht="12.75">
      <c r="A43" s="9" t="s">
        <v>80</v>
      </c>
      <c r="B43" s="9" t="s">
        <v>81</v>
      </c>
      <c r="C43" s="10">
        <f>AVERAGE(C44:C46)</f>
        <v>1</v>
      </c>
      <c r="D43" s="10">
        <v>1</v>
      </c>
      <c r="E43" s="10">
        <v>1</v>
      </c>
      <c r="F43" s="10">
        <v>1</v>
      </c>
      <c r="G43" s="10">
        <v>1</v>
      </c>
      <c r="H43" s="10">
        <v>1</v>
      </c>
      <c r="I43" s="10">
        <v>1</v>
      </c>
      <c r="J43" s="10">
        <v>1</v>
      </c>
      <c r="K43" s="10">
        <v>1</v>
      </c>
      <c r="L43" s="10">
        <v>1</v>
      </c>
    </row>
    <row r="44" spans="1:12" s="12" customFormat="1" ht="12.75">
      <c r="A44" s="11" t="s">
        <v>82</v>
      </c>
      <c r="B44" s="11" t="s">
        <v>83</v>
      </c>
      <c r="C44" s="12">
        <v>1</v>
      </c>
      <c r="D44" s="12">
        <v>1</v>
      </c>
      <c r="E44" s="12">
        <v>1</v>
      </c>
      <c r="F44" s="12">
        <v>1</v>
      </c>
      <c r="G44" s="12">
        <v>1</v>
      </c>
      <c r="H44" s="12">
        <v>1</v>
      </c>
      <c r="I44" s="12">
        <v>1</v>
      </c>
      <c r="J44" s="12">
        <v>1</v>
      </c>
      <c r="K44" s="12">
        <v>1</v>
      </c>
      <c r="L44" s="12">
        <v>0</v>
      </c>
    </row>
    <row r="45" spans="1:12" s="12" customFormat="1" ht="12.75">
      <c r="A45" s="11" t="s">
        <v>84</v>
      </c>
      <c r="B45" s="11" t="s">
        <v>85</v>
      </c>
      <c r="C45" s="12">
        <v>1</v>
      </c>
      <c r="D45" s="12">
        <v>1</v>
      </c>
      <c r="E45" s="12">
        <v>0</v>
      </c>
      <c r="F45" s="12">
        <v>0</v>
      </c>
      <c r="G45" s="12">
        <v>1</v>
      </c>
      <c r="H45" s="12">
        <v>1</v>
      </c>
      <c r="I45" s="12">
        <v>0</v>
      </c>
      <c r="J45" s="12">
        <v>0</v>
      </c>
      <c r="K45" s="12">
        <v>1</v>
      </c>
      <c r="L45" s="12">
        <v>1</v>
      </c>
    </row>
    <row r="46" spans="1:12" s="12" customFormat="1" ht="12.75">
      <c r="A46" s="11" t="s">
        <v>86</v>
      </c>
      <c r="B46" s="11" t="s">
        <v>87</v>
      </c>
      <c r="C46" s="12">
        <v>1</v>
      </c>
      <c r="D46" s="12">
        <v>1</v>
      </c>
      <c r="E46" s="12">
        <v>1</v>
      </c>
      <c r="F46" s="12">
        <v>1</v>
      </c>
      <c r="G46" s="12">
        <v>1</v>
      </c>
      <c r="H46" s="12">
        <v>1</v>
      </c>
      <c r="I46" s="12">
        <v>1</v>
      </c>
      <c r="J46" s="12">
        <v>1</v>
      </c>
      <c r="K46" s="12">
        <v>1</v>
      </c>
      <c r="L46" s="12">
        <v>1</v>
      </c>
    </row>
    <row r="47" spans="1:12" s="6" customFormat="1" ht="12.75">
      <c r="A47" s="2"/>
      <c r="B47" s="2" t="s">
        <v>288</v>
      </c>
      <c r="C47" s="6">
        <f>AVERAGE(C43,C31,C12,C5)</f>
        <v>0.87</v>
      </c>
      <c r="D47" s="6">
        <f aca="true" t="shared" si="7" ref="D47:L47">AVERAGE(D43,D31,D12,D5)</f>
        <v>0.9199999999999999</v>
      </c>
      <c r="E47" s="6">
        <f t="shared" si="7"/>
        <v>0.895</v>
      </c>
      <c r="F47" s="6">
        <f t="shared" si="7"/>
        <v>0.895</v>
      </c>
      <c r="G47" s="6">
        <f t="shared" si="7"/>
        <v>0.95</v>
      </c>
      <c r="H47" s="6">
        <f t="shared" si="7"/>
        <v>0.95</v>
      </c>
      <c r="I47" s="6">
        <f t="shared" si="7"/>
        <v>0.7991666666666667</v>
      </c>
      <c r="J47" s="6">
        <f t="shared" si="7"/>
        <v>0.8591666666666666</v>
      </c>
      <c r="K47" s="6">
        <f t="shared" si="7"/>
        <v>0.94</v>
      </c>
      <c r="L47" s="6">
        <f t="shared" si="7"/>
        <v>0.8766666666666667</v>
      </c>
    </row>
    <row r="48" spans="1:12" s="6" customFormat="1" ht="12.75">
      <c r="A48" s="2"/>
      <c r="B48" s="2"/>
      <c r="C48" s="23">
        <f>C47*100</f>
        <v>87</v>
      </c>
      <c r="D48" s="23">
        <f aca="true" t="shared" si="8" ref="D48:L48">D47*100</f>
        <v>92</v>
      </c>
      <c r="E48" s="23">
        <f t="shared" si="8"/>
        <v>89.5</v>
      </c>
      <c r="F48" s="23">
        <f t="shared" si="8"/>
        <v>89.5</v>
      </c>
      <c r="G48" s="23">
        <f t="shared" si="8"/>
        <v>95</v>
      </c>
      <c r="H48" s="23">
        <f t="shared" si="8"/>
        <v>95</v>
      </c>
      <c r="I48" s="23">
        <f t="shared" si="8"/>
        <v>79.91666666666667</v>
      </c>
      <c r="J48" s="23">
        <f t="shared" si="8"/>
        <v>85.91666666666666</v>
      </c>
      <c r="K48" s="23">
        <f t="shared" si="8"/>
        <v>94</v>
      </c>
      <c r="L48" s="23">
        <f t="shared" si="8"/>
        <v>87.66666666666667</v>
      </c>
    </row>
    <row r="49" spans="1:2" s="6" customFormat="1" ht="12.75">
      <c r="A49" s="2"/>
      <c r="B49" s="2"/>
    </row>
    <row r="50" spans="1:2" ht="12.75">
      <c r="A50" s="3" t="s">
        <v>89</v>
      </c>
      <c r="B50" s="2" t="s">
        <v>88</v>
      </c>
    </row>
    <row r="51" spans="1:12" s="10" customFormat="1" ht="12.75">
      <c r="A51" s="9" t="s">
        <v>90</v>
      </c>
      <c r="B51" s="9" t="s">
        <v>91</v>
      </c>
      <c r="C51" s="10">
        <f>AVERAGE(C52:C55)</f>
        <v>0.75</v>
      </c>
      <c r="D51" s="10">
        <f aca="true" t="shared" si="9" ref="D51:L51">AVERAGE(D52:D55)</f>
        <v>1</v>
      </c>
      <c r="E51" s="10">
        <f t="shared" si="9"/>
        <v>0.5</v>
      </c>
      <c r="F51" s="10">
        <f t="shared" si="9"/>
        <v>0.75</v>
      </c>
      <c r="G51" s="10">
        <f t="shared" si="9"/>
        <v>0.75</v>
      </c>
      <c r="H51" s="10">
        <f t="shared" si="9"/>
        <v>0.75</v>
      </c>
      <c r="I51" s="10">
        <f t="shared" si="9"/>
        <v>0.5</v>
      </c>
      <c r="J51" s="10">
        <f t="shared" si="9"/>
        <v>0.625</v>
      </c>
      <c r="K51" s="10">
        <f t="shared" si="9"/>
        <v>0.5</v>
      </c>
      <c r="L51" s="10">
        <f t="shared" si="9"/>
        <v>0.5</v>
      </c>
    </row>
    <row r="52" spans="1:12" s="8" customFormat="1" ht="12.75">
      <c r="A52" s="7" t="s">
        <v>92</v>
      </c>
      <c r="B52" s="7" t="s">
        <v>93</v>
      </c>
      <c r="C52" s="8">
        <v>1</v>
      </c>
      <c r="D52" s="8">
        <v>1</v>
      </c>
      <c r="E52" s="8">
        <v>1</v>
      </c>
      <c r="F52" s="8">
        <v>1</v>
      </c>
      <c r="G52" s="8">
        <v>1</v>
      </c>
      <c r="H52" s="8">
        <v>1</v>
      </c>
      <c r="I52" s="8">
        <v>1</v>
      </c>
      <c r="J52" s="8">
        <v>1</v>
      </c>
      <c r="K52" s="8">
        <v>1</v>
      </c>
      <c r="L52" s="8">
        <v>1</v>
      </c>
    </row>
    <row r="53" spans="1:12" s="8" customFormat="1" ht="12.75">
      <c r="A53" s="7" t="s">
        <v>94</v>
      </c>
      <c r="B53" s="7" t="s">
        <v>95</v>
      </c>
      <c r="C53" s="8">
        <v>0</v>
      </c>
      <c r="D53" s="8">
        <v>1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</row>
    <row r="54" spans="1:12" s="8" customFormat="1" ht="12.75">
      <c r="A54" s="7" t="s">
        <v>96</v>
      </c>
      <c r="B54" s="7" t="s">
        <v>97</v>
      </c>
      <c r="C54" s="8">
        <v>1</v>
      </c>
      <c r="D54" s="8">
        <v>1</v>
      </c>
      <c r="E54" s="8">
        <v>1</v>
      </c>
      <c r="F54" s="8">
        <v>1</v>
      </c>
      <c r="G54" s="8">
        <v>1</v>
      </c>
      <c r="H54" s="8">
        <v>1</v>
      </c>
      <c r="I54" s="8">
        <v>1</v>
      </c>
      <c r="J54" s="8">
        <v>1</v>
      </c>
      <c r="K54" s="8">
        <v>1</v>
      </c>
      <c r="L54" s="8">
        <v>1</v>
      </c>
    </row>
    <row r="55" spans="1:12" s="8" customFormat="1" ht="12.75">
      <c r="A55" s="7" t="s">
        <v>98</v>
      </c>
      <c r="B55" s="7" t="s">
        <v>99</v>
      </c>
      <c r="C55" s="8">
        <f>AVERAGE(C56:C57)</f>
        <v>1</v>
      </c>
      <c r="D55" s="8">
        <f aca="true" t="shared" si="10" ref="D55:L55">AVERAGE(D56:D57)</f>
        <v>1</v>
      </c>
      <c r="E55" s="8">
        <f t="shared" si="10"/>
        <v>0</v>
      </c>
      <c r="F55" s="8">
        <f t="shared" si="10"/>
        <v>1</v>
      </c>
      <c r="G55" s="8">
        <f t="shared" si="10"/>
        <v>1</v>
      </c>
      <c r="H55" s="8">
        <f t="shared" si="10"/>
        <v>1</v>
      </c>
      <c r="I55" s="8">
        <f t="shared" si="10"/>
        <v>0</v>
      </c>
      <c r="J55" s="8">
        <f t="shared" si="10"/>
        <v>0.5</v>
      </c>
      <c r="K55" s="8">
        <f t="shared" si="10"/>
        <v>0</v>
      </c>
      <c r="L55" s="8">
        <f t="shared" si="10"/>
        <v>0</v>
      </c>
    </row>
    <row r="56" spans="1:12" s="12" customFormat="1" ht="12.75">
      <c r="A56" s="11" t="s">
        <v>100</v>
      </c>
      <c r="B56" s="11" t="s">
        <v>101</v>
      </c>
      <c r="C56" s="12">
        <v>1</v>
      </c>
      <c r="D56" s="12">
        <v>1</v>
      </c>
      <c r="E56" s="12">
        <v>0</v>
      </c>
      <c r="F56" s="12">
        <v>1</v>
      </c>
      <c r="G56" s="12">
        <v>1</v>
      </c>
      <c r="H56" s="12">
        <v>1</v>
      </c>
      <c r="I56" s="12">
        <v>0</v>
      </c>
      <c r="J56" s="12">
        <v>1</v>
      </c>
      <c r="K56" s="12">
        <v>0</v>
      </c>
      <c r="L56" s="12">
        <v>0</v>
      </c>
    </row>
    <row r="57" spans="1:12" s="12" customFormat="1" ht="12.75">
      <c r="A57" s="11" t="s">
        <v>102</v>
      </c>
      <c r="B57" s="11" t="s">
        <v>103</v>
      </c>
      <c r="C57" s="12">
        <v>1</v>
      </c>
      <c r="D57" s="12">
        <v>1</v>
      </c>
      <c r="E57" s="12">
        <v>0</v>
      </c>
      <c r="F57" s="12">
        <v>1</v>
      </c>
      <c r="G57" s="12">
        <v>1</v>
      </c>
      <c r="H57" s="12">
        <v>1</v>
      </c>
      <c r="I57" s="12">
        <v>0</v>
      </c>
      <c r="J57" s="12">
        <v>0</v>
      </c>
      <c r="K57" s="12">
        <v>0</v>
      </c>
      <c r="L57" s="12">
        <v>0</v>
      </c>
    </row>
    <row r="58" spans="1:12" s="10" customFormat="1" ht="12.75">
      <c r="A58" s="9" t="s">
        <v>104</v>
      </c>
      <c r="B58" s="9" t="s">
        <v>105</v>
      </c>
      <c r="C58" s="10">
        <f>AVERAGE(C59,C60,C68,C64)</f>
        <v>0.5833333333333333</v>
      </c>
      <c r="D58" s="10">
        <f aca="true" t="shared" si="11" ref="D58:L58">AVERAGE(D59,D60,D68,D64)</f>
        <v>0.8333333333333334</v>
      </c>
      <c r="E58" s="10">
        <f t="shared" si="11"/>
        <v>0.5833333333333333</v>
      </c>
      <c r="F58" s="10">
        <f t="shared" si="11"/>
        <v>0.9166666666666666</v>
      </c>
      <c r="G58" s="10">
        <f t="shared" si="11"/>
        <v>1</v>
      </c>
      <c r="H58" s="10">
        <f t="shared" si="11"/>
        <v>1</v>
      </c>
      <c r="I58" s="10">
        <f t="shared" si="11"/>
        <v>0.5833333333333333</v>
      </c>
      <c r="J58" s="10">
        <f t="shared" si="11"/>
        <v>1</v>
      </c>
      <c r="K58" s="10">
        <f t="shared" si="11"/>
        <v>1</v>
      </c>
      <c r="L58" s="10">
        <f t="shared" si="11"/>
        <v>0.3333333333333333</v>
      </c>
    </row>
    <row r="59" spans="1:11" ht="12.75">
      <c r="A59" s="3" t="s">
        <v>106</v>
      </c>
      <c r="B59" s="3" t="s">
        <v>107</v>
      </c>
      <c r="C59">
        <v>1</v>
      </c>
      <c r="D59">
        <v>1</v>
      </c>
      <c r="E59">
        <v>1</v>
      </c>
      <c r="F59">
        <v>1</v>
      </c>
      <c r="G59">
        <v>1</v>
      </c>
      <c r="H59">
        <v>1</v>
      </c>
      <c r="I59">
        <v>1</v>
      </c>
      <c r="J59">
        <v>1</v>
      </c>
      <c r="K59">
        <v>1</v>
      </c>
    </row>
    <row r="60" spans="1:12" s="8" customFormat="1" ht="12.75">
      <c r="A60" s="7" t="s">
        <v>108</v>
      </c>
      <c r="B60" s="7" t="s">
        <v>109</v>
      </c>
      <c r="C60" s="8">
        <f>AVERAGE(C61:C63)</f>
        <v>0.6666666666666666</v>
      </c>
      <c r="D60" s="8">
        <f aca="true" t="shared" si="12" ref="D60:L60">AVERAGE(D61:D63)</f>
        <v>1</v>
      </c>
      <c r="E60" s="8">
        <f t="shared" si="12"/>
        <v>0.6666666666666666</v>
      </c>
      <c r="F60" s="8">
        <f t="shared" si="12"/>
        <v>0.6666666666666666</v>
      </c>
      <c r="G60" s="8">
        <f t="shared" si="12"/>
        <v>1</v>
      </c>
      <c r="H60" s="8">
        <f t="shared" si="12"/>
        <v>1</v>
      </c>
      <c r="I60" s="8">
        <f t="shared" si="12"/>
        <v>0.6666666666666666</v>
      </c>
      <c r="J60" s="8">
        <f t="shared" si="12"/>
        <v>1</v>
      </c>
      <c r="K60" s="8">
        <f t="shared" si="12"/>
        <v>1</v>
      </c>
      <c r="L60" s="8">
        <f t="shared" si="12"/>
        <v>0.3333333333333333</v>
      </c>
    </row>
    <row r="61" spans="1:12" s="12" customFormat="1" ht="12.75">
      <c r="A61" s="11" t="s">
        <v>110</v>
      </c>
      <c r="B61" s="11" t="s">
        <v>111</v>
      </c>
      <c r="C61" s="12">
        <v>0</v>
      </c>
      <c r="D61" s="12">
        <v>1</v>
      </c>
      <c r="E61" s="12">
        <v>1</v>
      </c>
      <c r="F61" s="12">
        <v>0</v>
      </c>
      <c r="G61" s="12">
        <v>1</v>
      </c>
      <c r="H61" s="12">
        <v>1</v>
      </c>
      <c r="I61" s="12">
        <v>0</v>
      </c>
      <c r="J61" s="12">
        <v>1</v>
      </c>
      <c r="K61" s="12">
        <v>1</v>
      </c>
      <c r="L61" s="12">
        <v>0</v>
      </c>
    </row>
    <row r="62" spans="1:12" s="12" customFormat="1" ht="12.75">
      <c r="A62" s="11" t="s">
        <v>112</v>
      </c>
      <c r="B62" s="11" t="s">
        <v>113</v>
      </c>
      <c r="C62" s="12">
        <v>1</v>
      </c>
      <c r="D62" s="12">
        <v>1</v>
      </c>
      <c r="E62" s="12">
        <v>0</v>
      </c>
      <c r="F62" s="12">
        <v>1</v>
      </c>
      <c r="G62" s="12">
        <v>1</v>
      </c>
      <c r="H62" s="12">
        <v>1</v>
      </c>
      <c r="I62" s="12">
        <v>1</v>
      </c>
      <c r="J62" s="12">
        <v>1</v>
      </c>
      <c r="K62" s="12">
        <v>1</v>
      </c>
      <c r="L62" s="12">
        <v>1</v>
      </c>
    </row>
    <row r="63" spans="1:12" s="12" customFormat="1" ht="12.75">
      <c r="A63" s="11" t="s">
        <v>114</v>
      </c>
      <c r="B63" s="11" t="s">
        <v>115</v>
      </c>
      <c r="C63" s="12">
        <v>1</v>
      </c>
      <c r="D63" s="12">
        <v>1</v>
      </c>
      <c r="E63" s="12">
        <v>1</v>
      </c>
      <c r="F63" s="12">
        <v>1</v>
      </c>
      <c r="G63" s="12">
        <v>1</v>
      </c>
      <c r="H63" s="12">
        <v>1</v>
      </c>
      <c r="I63" s="12">
        <v>1</v>
      </c>
      <c r="J63" s="12">
        <v>1</v>
      </c>
      <c r="K63" s="12">
        <v>1</v>
      </c>
      <c r="L63" s="12">
        <v>0</v>
      </c>
    </row>
    <row r="64" spans="1:12" ht="12.75">
      <c r="A64" s="3" t="s">
        <v>116</v>
      </c>
      <c r="B64" s="3" t="s">
        <v>117</v>
      </c>
      <c r="C64">
        <v>0</v>
      </c>
      <c r="E64">
        <v>0</v>
      </c>
      <c r="F64">
        <v>1</v>
      </c>
      <c r="G64">
        <v>1</v>
      </c>
      <c r="H64">
        <v>1</v>
      </c>
      <c r="I64">
        <v>0</v>
      </c>
      <c r="J64">
        <v>1</v>
      </c>
      <c r="K64">
        <v>1</v>
      </c>
      <c r="L64">
        <v>0</v>
      </c>
    </row>
    <row r="65" spans="1:12" s="8" customFormat="1" ht="12.75">
      <c r="A65" s="7" t="s">
        <v>118</v>
      </c>
      <c r="B65" s="7" t="s">
        <v>119</v>
      </c>
      <c r="C65" s="8">
        <f>AVERAGE(C66:C67)</f>
        <v>1</v>
      </c>
      <c r="D65" s="8">
        <f aca="true" t="shared" si="13" ref="D65:L65">AVERAGE(D66:D67)</f>
        <v>0.5</v>
      </c>
      <c r="E65" s="8">
        <f t="shared" si="13"/>
        <v>0</v>
      </c>
      <c r="F65" s="8">
        <f t="shared" si="13"/>
        <v>0</v>
      </c>
      <c r="G65" s="8">
        <f t="shared" si="13"/>
        <v>0</v>
      </c>
      <c r="H65" s="8">
        <f t="shared" si="13"/>
        <v>0</v>
      </c>
      <c r="I65" s="8">
        <f t="shared" si="13"/>
        <v>0</v>
      </c>
      <c r="J65" s="8">
        <f t="shared" si="13"/>
        <v>0</v>
      </c>
      <c r="K65" s="8">
        <f t="shared" si="13"/>
        <v>1</v>
      </c>
      <c r="L65" s="8">
        <f t="shared" si="13"/>
        <v>0</v>
      </c>
    </row>
    <row r="66" spans="1:12" s="12" customFormat="1" ht="12.75">
      <c r="A66" s="11" t="s">
        <v>120</v>
      </c>
      <c r="B66" s="11" t="s">
        <v>121</v>
      </c>
      <c r="C66" s="12">
        <v>1</v>
      </c>
      <c r="D66" s="12">
        <v>1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1</v>
      </c>
      <c r="L66" s="12">
        <v>0</v>
      </c>
    </row>
    <row r="67" spans="1:12" s="12" customFormat="1" ht="12.75">
      <c r="A67" s="11" t="s">
        <v>122</v>
      </c>
      <c r="B67" s="11" t="s">
        <v>123</v>
      </c>
      <c r="C67" s="12">
        <v>1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1</v>
      </c>
      <c r="L67" s="12">
        <v>0</v>
      </c>
    </row>
    <row r="68" spans="1:12" s="8" customFormat="1" ht="12.75">
      <c r="A68" s="7" t="s">
        <v>124</v>
      </c>
      <c r="B68" s="7" t="s">
        <v>125</v>
      </c>
      <c r="C68" s="8">
        <f>AVERAGE(C69:C71)</f>
        <v>0.6666666666666666</v>
      </c>
      <c r="D68" s="8">
        <f aca="true" t="shared" si="14" ref="D68:L68">AVERAGE(D69:D71)</f>
        <v>0.5</v>
      </c>
      <c r="E68" s="8">
        <f t="shared" si="14"/>
        <v>0.6666666666666666</v>
      </c>
      <c r="F68" s="8">
        <f t="shared" si="14"/>
        <v>1</v>
      </c>
      <c r="G68" s="8">
        <f t="shared" si="14"/>
        <v>1</v>
      </c>
      <c r="H68" s="8">
        <f t="shared" si="14"/>
        <v>1</v>
      </c>
      <c r="I68" s="8">
        <f t="shared" si="14"/>
        <v>0.6666666666666666</v>
      </c>
      <c r="J68" s="8">
        <f t="shared" si="14"/>
        <v>1</v>
      </c>
      <c r="K68" s="8">
        <f t="shared" si="14"/>
        <v>1</v>
      </c>
      <c r="L68" s="8">
        <f t="shared" si="14"/>
        <v>0.6666666666666666</v>
      </c>
    </row>
    <row r="69" spans="1:12" s="12" customFormat="1" ht="12.75">
      <c r="A69" s="11" t="s">
        <v>126</v>
      </c>
      <c r="B69" s="11" t="s">
        <v>127</v>
      </c>
      <c r="C69" s="12">
        <v>0</v>
      </c>
      <c r="D69" s="12">
        <v>0</v>
      </c>
      <c r="E69" s="12">
        <v>0</v>
      </c>
      <c r="F69" s="12">
        <v>1</v>
      </c>
      <c r="G69" s="12">
        <v>1</v>
      </c>
      <c r="H69" s="12">
        <v>1</v>
      </c>
      <c r="I69" s="12">
        <v>0</v>
      </c>
      <c r="J69" s="12">
        <v>1</v>
      </c>
      <c r="K69" s="12">
        <v>1</v>
      </c>
      <c r="L69" s="12">
        <v>0</v>
      </c>
    </row>
    <row r="70" spans="1:12" s="12" customFormat="1" ht="12.75">
      <c r="A70" s="11" t="s">
        <v>128</v>
      </c>
      <c r="B70" s="11" t="s">
        <v>129</v>
      </c>
      <c r="C70" s="12">
        <v>1</v>
      </c>
      <c r="D70" s="12">
        <v>1</v>
      </c>
      <c r="E70" s="12">
        <v>1</v>
      </c>
      <c r="F70" s="12">
        <v>1</v>
      </c>
      <c r="G70" s="12">
        <v>1</v>
      </c>
      <c r="H70" s="12">
        <v>1</v>
      </c>
      <c r="I70" s="12">
        <v>1</v>
      </c>
      <c r="J70" s="12">
        <v>1</v>
      </c>
      <c r="K70" s="12">
        <v>1</v>
      </c>
      <c r="L70" s="12">
        <v>1</v>
      </c>
    </row>
    <row r="71" spans="1:12" ht="12.75">
      <c r="A71" s="3" t="s">
        <v>130</v>
      </c>
      <c r="B71" s="3" t="s">
        <v>131</v>
      </c>
      <c r="C71">
        <v>1</v>
      </c>
      <c r="E71">
        <v>1</v>
      </c>
      <c r="F71">
        <v>1</v>
      </c>
      <c r="G71">
        <v>1</v>
      </c>
      <c r="H71">
        <v>1</v>
      </c>
      <c r="I71">
        <v>1</v>
      </c>
      <c r="J71">
        <v>1</v>
      </c>
      <c r="K71">
        <v>1</v>
      </c>
      <c r="L71">
        <v>1</v>
      </c>
    </row>
    <row r="72" spans="1:12" ht="12.75">
      <c r="A72" s="3" t="s">
        <v>132</v>
      </c>
      <c r="B72" s="3" t="s">
        <v>133</v>
      </c>
      <c r="C72">
        <f>AVERAGE(C73,C77,C80,C81,C82,C83,C98,C101,C106)</f>
        <v>0.6111111111111112</v>
      </c>
      <c r="D72">
        <f aca="true" t="shared" si="15" ref="D72:L72">AVERAGE(D73,D77,D80,D81,D82,D83,D98,D101,D106)</f>
        <v>1</v>
      </c>
      <c r="E72">
        <f t="shared" si="15"/>
        <v>1</v>
      </c>
      <c r="F72">
        <f t="shared" si="15"/>
        <v>1</v>
      </c>
      <c r="G72">
        <f t="shared" si="15"/>
        <v>1</v>
      </c>
      <c r="H72">
        <f t="shared" si="15"/>
        <v>1</v>
      </c>
      <c r="I72">
        <f t="shared" si="15"/>
        <v>0.5555555555555556</v>
      </c>
      <c r="J72">
        <f t="shared" si="15"/>
        <v>0.5555555555555556</v>
      </c>
      <c r="K72">
        <f t="shared" si="15"/>
        <v>0.8888888888888888</v>
      </c>
      <c r="L72">
        <f t="shared" si="15"/>
        <v>0.6111111111111112</v>
      </c>
    </row>
    <row r="73" spans="1:12" ht="12.75">
      <c r="A73" s="3" t="s">
        <v>134</v>
      </c>
      <c r="B73" s="3" t="s">
        <v>135</v>
      </c>
      <c r="C73">
        <v>1</v>
      </c>
      <c r="D73">
        <v>1</v>
      </c>
      <c r="E73">
        <v>1</v>
      </c>
      <c r="F73">
        <v>1</v>
      </c>
      <c r="G73">
        <v>1</v>
      </c>
      <c r="H73">
        <v>1</v>
      </c>
      <c r="I73">
        <v>1</v>
      </c>
      <c r="J73">
        <v>1</v>
      </c>
      <c r="K73">
        <v>1</v>
      </c>
      <c r="L73">
        <v>1</v>
      </c>
    </row>
    <row r="74" spans="1:12" s="8" customFormat="1" ht="12.75">
      <c r="A74" s="7" t="s">
        <v>136</v>
      </c>
      <c r="B74" s="7" t="s">
        <v>137</v>
      </c>
      <c r="C74" s="8">
        <f>AVERAGE(C75:C76)</f>
        <v>1</v>
      </c>
      <c r="D74" s="8">
        <f aca="true" t="shared" si="16" ref="D74:L74">AVERAGE(D75:D76)</f>
        <v>1</v>
      </c>
      <c r="E74" s="8">
        <f t="shared" si="16"/>
        <v>1</v>
      </c>
      <c r="F74" s="8">
        <f t="shared" si="16"/>
        <v>1</v>
      </c>
      <c r="G74" s="8">
        <f t="shared" si="16"/>
        <v>1</v>
      </c>
      <c r="H74" s="8">
        <f t="shared" si="16"/>
        <v>1</v>
      </c>
      <c r="I74" s="8">
        <f t="shared" si="16"/>
        <v>0.5</v>
      </c>
      <c r="J74" s="8">
        <f t="shared" si="16"/>
        <v>0.5</v>
      </c>
      <c r="K74" s="8">
        <f t="shared" si="16"/>
        <v>1</v>
      </c>
      <c r="L74" s="8">
        <f t="shared" si="16"/>
        <v>0.5</v>
      </c>
    </row>
    <row r="75" spans="1:12" s="12" customFormat="1" ht="12.75">
      <c r="A75" s="11" t="s">
        <v>138</v>
      </c>
      <c r="B75" s="11" t="s">
        <v>139</v>
      </c>
      <c r="C75" s="12">
        <v>1</v>
      </c>
      <c r="D75" s="12">
        <v>1</v>
      </c>
      <c r="E75" s="12">
        <v>1</v>
      </c>
      <c r="F75" s="12">
        <v>1</v>
      </c>
      <c r="G75" s="12">
        <v>1</v>
      </c>
      <c r="H75" s="12">
        <v>1</v>
      </c>
      <c r="I75" s="12">
        <v>1</v>
      </c>
      <c r="J75" s="12">
        <v>1</v>
      </c>
      <c r="K75" s="12">
        <v>1</v>
      </c>
      <c r="L75" s="12">
        <v>1</v>
      </c>
    </row>
    <row r="76" spans="1:12" s="12" customFormat="1" ht="12.75">
      <c r="A76" s="11" t="s">
        <v>140</v>
      </c>
      <c r="B76" s="11" t="s">
        <v>141</v>
      </c>
      <c r="C76" s="12">
        <v>1</v>
      </c>
      <c r="D76" s="12">
        <v>1</v>
      </c>
      <c r="E76" s="12">
        <v>1</v>
      </c>
      <c r="F76" s="12">
        <v>1</v>
      </c>
      <c r="G76" s="12">
        <v>1</v>
      </c>
      <c r="H76" s="12">
        <v>1</v>
      </c>
      <c r="I76" s="12">
        <v>0</v>
      </c>
      <c r="J76" s="12">
        <v>0</v>
      </c>
      <c r="K76" s="12">
        <v>1</v>
      </c>
      <c r="L76" s="12">
        <v>0</v>
      </c>
    </row>
    <row r="77" spans="1:12" s="8" customFormat="1" ht="12.75">
      <c r="A77" s="7" t="s">
        <v>142</v>
      </c>
      <c r="B77" s="7" t="s">
        <v>143</v>
      </c>
      <c r="C77" s="8">
        <f>AVERAGE(C78:C79)</f>
        <v>0.5</v>
      </c>
      <c r="D77" s="8">
        <f aca="true" t="shared" si="17" ref="D77:L77">AVERAGE(D78:D79)</f>
        <v>1</v>
      </c>
      <c r="E77" s="8">
        <f t="shared" si="17"/>
        <v>1</v>
      </c>
      <c r="F77" s="8">
        <f t="shared" si="17"/>
        <v>1</v>
      </c>
      <c r="G77" s="8">
        <f t="shared" si="17"/>
        <v>1</v>
      </c>
      <c r="H77" s="8">
        <f t="shared" si="17"/>
        <v>1</v>
      </c>
      <c r="I77" s="8">
        <f t="shared" si="17"/>
        <v>0</v>
      </c>
      <c r="J77" s="8">
        <f t="shared" si="17"/>
        <v>0</v>
      </c>
      <c r="K77" s="8">
        <f t="shared" si="17"/>
        <v>1</v>
      </c>
      <c r="L77" s="8">
        <f t="shared" si="17"/>
        <v>0.5</v>
      </c>
    </row>
    <row r="78" spans="1:12" s="12" customFormat="1" ht="12.75">
      <c r="A78" s="11" t="s">
        <v>144</v>
      </c>
      <c r="B78" s="11" t="s">
        <v>145</v>
      </c>
      <c r="C78" s="12">
        <v>0</v>
      </c>
      <c r="D78" s="12">
        <v>1</v>
      </c>
      <c r="E78" s="12">
        <v>1</v>
      </c>
      <c r="F78" s="12">
        <v>1</v>
      </c>
      <c r="G78" s="12">
        <v>1</v>
      </c>
      <c r="H78" s="12">
        <v>1</v>
      </c>
      <c r="I78" s="12">
        <v>0</v>
      </c>
      <c r="J78" s="12">
        <v>0</v>
      </c>
      <c r="K78" s="12">
        <v>1</v>
      </c>
      <c r="L78" s="12">
        <v>1</v>
      </c>
    </row>
    <row r="79" spans="1:12" s="12" customFormat="1" ht="12.75">
      <c r="A79" s="11" t="s">
        <v>146</v>
      </c>
      <c r="B79" s="11" t="s">
        <v>147</v>
      </c>
      <c r="C79" s="12">
        <v>1</v>
      </c>
      <c r="D79" s="12">
        <v>1</v>
      </c>
      <c r="F79" s="12">
        <v>1</v>
      </c>
      <c r="G79" s="12">
        <v>1</v>
      </c>
      <c r="H79" s="12">
        <v>1</v>
      </c>
      <c r="I79" s="12">
        <v>0</v>
      </c>
      <c r="J79" s="12">
        <v>0</v>
      </c>
      <c r="K79" s="12">
        <v>1</v>
      </c>
      <c r="L79" s="12">
        <v>0</v>
      </c>
    </row>
    <row r="80" spans="1:12" ht="12.75">
      <c r="A80" s="3" t="s">
        <v>148</v>
      </c>
      <c r="B80" s="3" t="s">
        <v>149</v>
      </c>
      <c r="C80">
        <v>0</v>
      </c>
      <c r="D80">
        <v>1</v>
      </c>
      <c r="E80">
        <v>1</v>
      </c>
      <c r="F80">
        <v>1</v>
      </c>
      <c r="G80">
        <v>1</v>
      </c>
      <c r="H80">
        <v>1</v>
      </c>
      <c r="I80">
        <v>1</v>
      </c>
      <c r="J80">
        <v>0</v>
      </c>
      <c r="K80">
        <v>1</v>
      </c>
      <c r="L80">
        <v>0</v>
      </c>
    </row>
    <row r="81" spans="1:12" ht="12.75">
      <c r="A81" s="3" t="s">
        <v>150</v>
      </c>
      <c r="B81" s="3" t="s">
        <v>151</v>
      </c>
      <c r="C81">
        <v>0</v>
      </c>
      <c r="D81">
        <v>1</v>
      </c>
      <c r="E81">
        <v>1</v>
      </c>
      <c r="F81">
        <v>1</v>
      </c>
      <c r="G81">
        <v>1</v>
      </c>
      <c r="H81">
        <v>1</v>
      </c>
      <c r="I81">
        <v>0</v>
      </c>
      <c r="J81">
        <v>0</v>
      </c>
      <c r="K81">
        <v>0</v>
      </c>
      <c r="L81">
        <v>0</v>
      </c>
    </row>
    <row r="82" spans="1:12" ht="12.75">
      <c r="A82" s="3" t="s">
        <v>152</v>
      </c>
      <c r="B82" s="3" t="s">
        <v>153</v>
      </c>
      <c r="C82">
        <v>0</v>
      </c>
      <c r="D82">
        <v>1</v>
      </c>
      <c r="E82">
        <v>1</v>
      </c>
      <c r="F82">
        <v>1</v>
      </c>
      <c r="G82">
        <v>1</v>
      </c>
      <c r="H82">
        <v>1</v>
      </c>
      <c r="I82">
        <v>0</v>
      </c>
      <c r="J82">
        <v>1</v>
      </c>
      <c r="K82">
        <v>1</v>
      </c>
      <c r="L82">
        <v>1</v>
      </c>
    </row>
    <row r="83" spans="1:12" ht="12.75">
      <c r="A83" s="3" t="s">
        <v>154</v>
      </c>
      <c r="B83" s="3" t="s">
        <v>155</v>
      </c>
      <c r="C83">
        <v>1</v>
      </c>
      <c r="D83">
        <v>1</v>
      </c>
      <c r="E83">
        <v>1</v>
      </c>
      <c r="F83">
        <v>1</v>
      </c>
      <c r="G83">
        <v>1</v>
      </c>
      <c r="H83">
        <v>1</v>
      </c>
      <c r="I83">
        <v>0</v>
      </c>
      <c r="J83">
        <v>0</v>
      </c>
      <c r="K83">
        <v>1</v>
      </c>
      <c r="L83">
        <v>0</v>
      </c>
    </row>
    <row r="84" spans="1:12" s="10" customFormat="1" ht="12.75">
      <c r="A84" s="9" t="s">
        <v>156</v>
      </c>
      <c r="B84" s="9" t="s">
        <v>157</v>
      </c>
      <c r="C84" s="10">
        <f>AVERAGE(C85,C93)</f>
        <v>0.8571428571428572</v>
      </c>
      <c r="D84" s="10">
        <f aca="true" t="shared" si="18" ref="D84:L84">AVERAGE(D85,D93)</f>
        <v>0.9285714285714286</v>
      </c>
      <c r="E84" s="10">
        <f t="shared" si="18"/>
        <v>1</v>
      </c>
      <c r="F84" s="10">
        <f t="shared" si="18"/>
        <v>0.9285714285714286</v>
      </c>
      <c r="G84" s="10">
        <f t="shared" si="18"/>
        <v>1</v>
      </c>
      <c r="H84" s="10">
        <f t="shared" si="18"/>
        <v>1</v>
      </c>
      <c r="I84" s="10">
        <f t="shared" si="18"/>
        <v>1</v>
      </c>
      <c r="J84" s="10">
        <f t="shared" si="18"/>
        <v>0.9285714285714286</v>
      </c>
      <c r="K84" s="10">
        <f t="shared" si="18"/>
        <v>0.9285714285714286</v>
      </c>
      <c r="L84" s="10">
        <f t="shared" si="18"/>
        <v>0.9285714285714286</v>
      </c>
    </row>
    <row r="85" spans="1:12" s="8" customFormat="1" ht="12.75">
      <c r="A85" s="7" t="s">
        <v>158</v>
      </c>
      <c r="B85" s="7" t="s">
        <v>159</v>
      </c>
      <c r="C85" s="8">
        <f>AVERAGE(C86:C92)</f>
        <v>0.7142857142857143</v>
      </c>
      <c r="D85" s="8">
        <f aca="true" t="shared" si="19" ref="D85:L85">AVERAGE(D86:D92)</f>
        <v>0.8571428571428571</v>
      </c>
      <c r="E85" s="8">
        <f t="shared" si="19"/>
        <v>1</v>
      </c>
      <c r="F85" s="8">
        <f t="shared" si="19"/>
        <v>0.8571428571428571</v>
      </c>
      <c r="G85" s="8">
        <f t="shared" si="19"/>
        <v>1</v>
      </c>
      <c r="H85" s="8">
        <f t="shared" si="19"/>
        <v>1</v>
      </c>
      <c r="I85" s="8">
        <f t="shared" si="19"/>
        <v>1</v>
      </c>
      <c r="J85" s="8">
        <f t="shared" si="19"/>
        <v>0.8571428571428571</v>
      </c>
      <c r="K85" s="8">
        <f t="shared" si="19"/>
        <v>0.8571428571428571</v>
      </c>
      <c r="L85" s="8">
        <f t="shared" si="19"/>
        <v>0.8571428571428571</v>
      </c>
    </row>
    <row r="86" spans="1:12" s="12" customFormat="1" ht="12.75">
      <c r="A86" s="11" t="s">
        <v>160</v>
      </c>
      <c r="B86" s="11" t="s">
        <v>161</v>
      </c>
      <c r="C86" s="12">
        <v>1</v>
      </c>
      <c r="D86" s="12">
        <v>1</v>
      </c>
      <c r="E86" s="12">
        <v>1</v>
      </c>
      <c r="F86" s="12">
        <v>1</v>
      </c>
      <c r="G86" s="12">
        <v>1</v>
      </c>
      <c r="H86" s="12">
        <v>1</v>
      </c>
      <c r="I86" s="12">
        <v>1</v>
      </c>
      <c r="J86" s="12">
        <v>1</v>
      </c>
      <c r="K86" s="12">
        <v>1</v>
      </c>
      <c r="L86" s="12">
        <v>1</v>
      </c>
    </row>
    <row r="87" spans="1:12" s="12" customFormat="1" ht="12.75">
      <c r="A87" s="11" t="s">
        <v>162</v>
      </c>
      <c r="B87" s="11" t="s">
        <v>163</v>
      </c>
      <c r="C87" s="12">
        <v>1</v>
      </c>
      <c r="D87" s="12">
        <v>1</v>
      </c>
      <c r="E87" s="12">
        <v>1</v>
      </c>
      <c r="F87" s="12">
        <v>1</v>
      </c>
      <c r="G87" s="12">
        <v>1</v>
      </c>
      <c r="H87" s="12">
        <v>1</v>
      </c>
      <c r="I87" s="12">
        <v>1</v>
      </c>
      <c r="J87" s="12">
        <v>1</v>
      </c>
      <c r="K87" s="12">
        <v>1</v>
      </c>
      <c r="L87" s="12">
        <v>1</v>
      </c>
    </row>
    <row r="88" spans="1:12" s="12" customFormat="1" ht="12.75">
      <c r="A88" s="11" t="s">
        <v>164</v>
      </c>
      <c r="B88" s="11" t="s">
        <v>165</v>
      </c>
      <c r="C88" s="12">
        <v>0</v>
      </c>
      <c r="D88" s="12">
        <v>1</v>
      </c>
      <c r="E88" s="12">
        <v>1</v>
      </c>
      <c r="F88" s="12">
        <v>1</v>
      </c>
      <c r="G88" s="12">
        <v>1</v>
      </c>
      <c r="H88" s="12">
        <v>1</v>
      </c>
      <c r="I88" s="12">
        <v>1</v>
      </c>
      <c r="J88" s="12">
        <v>1</v>
      </c>
      <c r="K88" s="12">
        <v>1</v>
      </c>
      <c r="L88" s="12">
        <v>1</v>
      </c>
    </row>
    <row r="89" spans="1:12" s="12" customFormat="1" ht="12.75">
      <c r="A89" s="11" t="s">
        <v>166</v>
      </c>
      <c r="B89" s="11" t="s">
        <v>167</v>
      </c>
      <c r="C89" s="12">
        <v>1</v>
      </c>
      <c r="D89" s="12">
        <v>1</v>
      </c>
      <c r="E89" s="12">
        <v>1</v>
      </c>
      <c r="F89" s="12">
        <v>1</v>
      </c>
      <c r="G89" s="12">
        <v>1</v>
      </c>
      <c r="H89" s="12">
        <v>1</v>
      </c>
      <c r="I89" s="12">
        <v>1</v>
      </c>
      <c r="J89" s="12">
        <v>1</v>
      </c>
      <c r="K89" s="12">
        <v>1</v>
      </c>
      <c r="L89" s="12">
        <v>1</v>
      </c>
    </row>
    <row r="90" spans="1:12" s="12" customFormat="1" ht="12.75">
      <c r="A90" s="11" t="s">
        <v>168</v>
      </c>
      <c r="B90" s="11" t="s">
        <v>169</v>
      </c>
      <c r="C90" s="12">
        <v>0</v>
      </c>
      <c r="D90" s="12">
        <v>0</v>
      </c>
      <c r="E90" s="12">
        <v>1</v>
      </c>
      <c r="F90" s="12">
        <v>1</v>
      </c>
      <c r="G90" s="12">
        <v>1</v>
      </c>
      <c r="H90" s="12">
        <v>1</v>
      </c>
      <c r="I90" s="12">
        <v>1</v>
      </c>
      <c r="J90" s="12">
        <v>0</v>
      </c>
      <c r="K90" s="12">
        <v>0</v>
      </c>
      <c r="L90" s="12">
        <v>0</v>
      </c>
    </row>
    <row r="91" spans="1:12" s="12" customFormat="1" ht="12.75">
      <c r="A91" s="11" t="s">
        <v>170</v>
      </c>
      <c r="B91" s="11" t="s">
        <v>171</v>
      </c>
      <c r="C91" s="12">
        <v>1</v>
      </c>
      <c r="D91" s="12">
        <v>1</v>
      </c>
      <c r="E91" s="12">
        <v>1</v>
      </c>
      <c r="F91" s="12">
        <v>1</v>
      </c>
      <c r="G91" s="12">
        <v>1</v>
      </c>
      <c r="H91" s="12">
        <v>1</v>
      </c>
      <c r="I91" s="12">
        <v>1</v>
      </c>
      <c r="J91" s="12">
        <v>1</v>
      </c>
      <c r="K91" s="12">
        <v>1</v>
      </c>
      <c r="L91" s="12">
        <v>1</v>
      </c>
    </row>
    <row r="92" spans="1:12" s="12" customFormat="1" ht="12.75">
      <c r="A92" s="11" t="s">
        <v>172</v>
      </c>
      <c r="B92" s="11" t="s">
        <v>173</v>
      </c>
      <c r="C92" s="12">
        <v>1</v>
      </c>
      <c r="D92" s="12">
        <v>1</v>
      </c>
      <c r="F92" s="12">
        <v>0</v>
      </c>
      <c r="G92" s="12">
        <v>1</v>
      </c>
      <c r="H92" s="12">
        <v>1</v>
      </c>
      <c r="I92" s="12">
        <v>1</v>
      </c>
      <c r="J92" s="12">
        <v>1</v>
      </c>
      <c r="K92" s="12">
        <v>1</v>
      </c>
      <c r="L92" s="12">
        <v>1</v>
      </c>
    </row>
    <row r="93" spans="1:12" s="8" customFormat="1" ht="12.75">
      <c r="A93" s="7" t="s">
        <v>174</v>
      </c>
      <c r="B93" s="7" t="s">
        <v>175</v>
      </c>
      <c r="C93" s="8">
        <f>AVERAGE(C94:C97)</f>
        <v>1</v>
      </c>
      <c r="D93" s="8">
        <f aca="true" t="shared" si="20" ref="D93:L93">AVERAGE(D94:D97)</f>
        <v>1</v>
      </c>
      <c r="E93" s="8">
        <f t="shared" si="20"/>
        <v>1</v>
      </c>
      <c r="F93" s="8">
        <f t="shared" si="20"/>
        <v>1</v>
      </c>
      <c r="G93" s="8">
        <f t="shared" si="20"/>
        <v>1</v>
      </c>
      <c r="H93" s="8">
        <f t="shared" si="20"/>
        <v>1</v>
      </c>
      <c r="I93" s="8">
        <f t="shared" si="20"/>
        <v>1</v>
      </c>
      <c r="J93" s="8">
        <f t="shared" si="20"/>
        <v>1</v>
      </c>
      <c r="K93" s="8">
        <f t="shared" si="20"/>
        <v>1</v>
      </c>
      <c r="L93" s="8">
        <f t="shared" si="20"/>
        <v>1</v>
      </c>
    </row>
    <row r="94" spans="1:12" s="12" customFormat="1" ht="12.75">
      <c r="A94" s="11" t="s">
        <v>176</v>
      </c>
      <c r="B94" s="11" t="s">
        <v>177</v>
      </c>
      <c r="C94" s="12">
        <v>1</v>
      </c>
      <c r="D94" s="12">
        <v>1</v>
      </c>
      <c r="E94" s="12">
        <v>1</v>
      </c>
      <c r="F94" s="12">
        <v>1</v>
      </c>
      <c r="G94" s="12">
        <v>1</v>
      </c>
      <c r="H94" s="12">
        <v>1</v>
      </c>
      <c r="I94" s="12">
        <v>1</v>
      </c>
      <c r="J94" s="12">
        <v>1</v>
      </c>
      <c r="K94" s="12">
        <v>1</v>
      </c>
      <c r="L94" s="12">
        <v>1</v>
      </c>
    </row>
    <row r="95" spans="1:12" s="12" customFormat="1" ht="12.75">
      <c r="A95" s="11" t="s">
        <v>178</v>
      </c>
      <c r="B95" s="11" t="s">
        <v>179</v>
      </c>
      <c r="C95" s="12">
        <v>1</v>
      </c>
      <c r="D95" s="12">
        <v>1</v>
      </c>
      <c r="E95" s="12">
        <v>1</v>
      </c>
      <c r="F95" s="12">
        <v>1</v>
      </c>
      <c r="G95" s="12">
        <v>1</v>
      </c>
      <c r="H95" s="12">
        <v>1</v>
      </c>
      <c r="I95" s="12">
        <v>1</v>
      </c>
      <c r="J95" s="12">
        <v>1</v>
      </c>
      <c r="K95" s="12">
        <v>1</v>
      </c>
      <c r="L95" s="12">
        <v>1</v>
      </c>
    </row>
    <row r="96" spans="1:12" s="12" customFormat="1" ht="12.75">
      <c r="A96" s="11" t="s">
        <v>180</v>
      </c>
      <c r="B96" s="11" t="s">
        <v>181</v>
      </c>
      <c r="C96" s="12">
        <v>1</v>
      </c>
      <c r="D96" s="12">
        <v>1</v>
      </c>
      <c r="E96" s="12">
        <v>1</v>
      </c>
      <c r="F96" s="12">
        <v>1</v>
      </c>
      <c r="G96" s="12">
        <v>1</v>
      </c>
      <c r="H96" s="12">
        <v>1</v>
      </c>
      <c r="I96" s="12">
        <v>1</v>
      </c>
      <c r="J96" s="12">
        <v>1</v>
      </c>
      <c r="K96" s="12">
        <v>1</v>
      </c>
      <c r="L96" s="12">
        <v>1</v>
      </c>
    </row>
    <row r="97" spans="1:12" s="12" customFormat="1" ht="12.75">
      <c r="A97" s="11" t="s">
        <v>182</v>
      </c>
      <c r="B97" s="11" t="s">
        <v>183</v>
      </c>
      <c r="C97" s="12">
        <v>1</v>
      </c>
      <c r="D97" s="12">
        <v>1</v>
      </c>
      <c r="E97" s="12">
        <v>1</v>
      </c>
      <c r="F97" s="12">
        <v>1</v>
      </c>
      <c r="G97" s="12">
        <v>1</v>
      </c>
      <c r="H97" s="12">
        <v>1</v>
      </c>
      <c r="I97" s="12">
        <v>1</v>
      </c>
      <c r="J97" s="12">
        <v>1</v>
      </c>
      <c r="K97" s="12">
        <v>1</v>
      </c>
      <c r="L97" s="12">
        <v>1</v>
      </c>
    </row>
    <row r="98" spans="1:12" s="10" customFormat="1" ht="12.75">
      <c r="A98" s="9" t="s">
        <v>184</v>
      </c>
      <c r="B98" s="9" t="s">
        <v>185</v>
      </c>
      <c r="C98" s="10">
        <f>AVERAGE(C99:C100)</f>
        <v>1</v>
      </c>
      <c r="D98" s="10">
        <f aca="true" t="shared" si="21" ref="D98:L98">AVERAGE(D99:D100)</f>
        <v>1</v>
      </c>
      <c r="E98" s="10">
        <f t="shared" si="21"/>
        <v>1</v>
      </c>
      <c r="F98" s="10">
        <f t="shared" si="21"/>
        <v>1</v>
      </c>
      <c r="G98" s="10">
        <f t="shared" si="21"/>
        <v>1</v>
      </c>
      <c r="H98" s="10">
        <f t="shared" si="21"/>
        <v>1</v>
      </c>
      <c r="I98" s="10">
        <f t="shared" si="21"/>
        <v>1</v>
      </c>
      <c r="J98" s="10">
        <f t="shared" si="21"/>
        <v>1</v>
      </c>
      <c r="K98" s="10">
        <f t="shared" si="21"/>
        <v>1</v>
      </c>
      <c r="L98" s="10">
        <f t="shared" si="21"/>
        <v>1</v>
      </c>
    </row>
    <row r="99" spans="1:12" s="12" customFormat="1" ht="12.75">
      <c r="A99" s="11" t="s">
        <v>186</v>
      </c>
      <c r="B99" s="11" t="s">
        <v>187</v>
      </c>
      <c r="C99" s="12">
        <v>1</v>
      </c>
      <c r="D99" s="12">
        <v>1</v>
      </c>
      <c r="E99" s="12">
        <v>1</v>
      </c>
      <c r="F99" s="12">
        <v>1</v>
      </c>
      <c r="G99" s="12">
        <v>1</v>
      </c>
      <c r="H99" s="12">
        <v>1</v>
      </c>
      <c r="I99" s="12">
        <v>1</v>
      </c>
      <c r="J99" s="12">
        <v>1</v>
      </c>
      <c r="K99" s="12">
        <v>1</v>
      </c>
      <c r="L99" s="12">
        <v>1</v>
      </c>
    </row>
    <row r="100" spans="1:12" s="12" customFormat="1" ht="12.75">
      <c r="A100" s="11" t="s">
        <v>188</v>
      </c>
      <c r="B100" s="11" t="s">
        <v>189</v>
      </c>
      <c r="C100" s="12">
        <v>1</v>
      </c>
      <c r="D100" s="12">
        <v>1</v>
      </c>
      <c r="E100" s="12">
        <v>1</v>
      </c>
      <c r="F100" s="12">
        <v>1</v>
      </c>
      <c r="G100" s="12">
        <v>1</v>
      </c>
      <c r="H100" s="12">
        <v>1</v>
      </c>
      <c r="I100" s="12">
        <v>1</v>
      </c>
      <c r="J100" s="12">
        <v>1</v>
      </c>
      <c r="K100" s="12">
        <v>1</v>
      </c>
      <c r="L100" s="12">
        <v>1</v>
      </c>
    </row>
    <row r="101" spans="1:12" s="10" customFormat="1" ht="12.75">
      <c r="A101" s="9" t="s">
        <v>191</v>
      </c>
      <c r="B101" s="9" t="s">
        <v>190</v>
      </c>
      <c r="C101" s="10">
        <f>AVERAGE(C102:C106)</f>
        <v>1</v>
      </c>
      <c r="D101" s="10">
        <f aca="true" t="shared" si="22" ref="D101:L101">AVERAGE(D102:D106)</f>
        <v>1</v>
      </c>
      <c r="E101" s="10">
        <f t="shared" si="22"/>
        <v>1</v>
      </c>
      <c r="F101" s="10">
        <f t="shared" si="22"/>
        <v>1</v>
      </c>
      <c r="G101" s="10">
        <f t="shared" si="22"/>
        <v>1</v>
      </c>
      <c r="H101" s="10">
        <f t="shared" si="22"/>
        <v>1</v>
      </c>
      <c r="I101" s="10">
        <f t="shared" si="22"/>
        <v>1</v>
      </c>
      <c r="J101" s="10">
        <f t="shared" si="22"/>
        <v>1</v>
      </c>
      <c r="K101" s="10">
        <f t="shared" si="22"/>
        <v>1</v>
      </c>
      <c r="L101" s="10">
        <f t="shared" si="22"/>
        <v>1</v>
      </c>
    </row>
    <row r="102" spans="1:12" s="12" customFormat="1" ht="12.75">
      <c r="A102" s="11" t="s">
        <v>194</v>
      </c>
      <c r="B102" s="11" t="s">
        <v>192</v>
      </c>
      <c r="C102" s="12">
        <v>1</v>
      </c>
      <c r="D102" s="12">
        <v>1</v>
      </c>
      <c r="E102" s="12">
        <v>1</v>
      </c>
      <c r="F102" s="12">
        <v>1</v>
      </c>
      <c r="G102" s="12">
        <v>1</v>
      </c>
      <c r="H102" s="12">
        <v>1</v>
      </c>
      <c r="I102" s="12">
        <v>1</v>
      </c>
      <c r="J102" s="12">
        <v>1</v>
      </c>
      <c r="K102" s="12">
        <v>1</v>
      </c>
      <c r="L102" s="12">
        <v>1</v>
      </c>
    </row>
    <row r="103" spans="1:12" s="12" customFormat="1" ht="12.75">
      <c r="A103" s="11" t="s">
        <v>195</v>
      </c>
      <c r="B103" s="11" t="s">
        <v>196</v>
      </c>
      <c r="C103" s="12">
        <v>1</v>
      </c>
      <c r="D103" s="12">
        <v>1</v>
      </c>
      <c r="E103" s="12">
        <v>1</v>
      </c>
      <c r="F103" s="12">
        <v>1</v>
      </c>
      <c r="G103" s="12">
        <v>1</v>
      </c>
      <c r="H103" s="12">
        <v>1</v>
      </c>
      <c r="I103" s="12">
        <v>1</v>
      </c>
      <c r="J103" s="12">
        <v>1</v>
      </c>
      <c r="K103" s="12">
        <v>1</v>
      </c>
      <c r="L103" s="12">
        <v>1</v>
      </c>
    </row>
    <row r="104" spans="1:12" s="12" customFormat="1" ht="12.75">
      <c r="A104" s="11" t="s">
        <v>197</v>
      </c>
      <c r="B104" s="11" t="s">
        <v>198</v>
      </c>
      <c r="C104" s="12">
        <v>1</v>
      </c>
      <c r="D104" s="12">
        <v>1</v>
      </c>
      <c r="E104" s="12">
        <v>1</v>
      </c>
      <c r="F104" s="12">
        <v>1</v>
      </c>
      <c r="G104" s="12">
        <v>1</v>
      </c>
      <c r="H104" s="12">
        <v>1</v>
      </c>
      <c r="I104" s="12">
        <v>1</v>
      </c>
      <c r="J104" s="12">
        <v>1</v>
      </c>
      <c r="K104" s="12">
        <v>1</v>
      </c>
      <c r="L104" s="12">
        <v>1</v>
      </c>
    </row>
    <row r="105" spans="1:12" s="12" customFormat="1" ht="12.75">
      <c r="A105" s="11" t="s">
        <v>199</v>
      </c>
      <c r="B105" s="11" t="s">
        <v>200</v>
      </c>
      <c r="C105" s="12">
        <v>1</v>
      </c>
      <c r="D105" s="12">
        <v>1</v>
      </c>
      <c r="E105" s="12">
        <v>1</v>
      </c>
      <c r="F105" s="12">
        <v>1</v>
      </c>
      <c r="G105" s="12">
        <v>1</v>
      </c>
      <c r="H105" s="12">
        <v>1</v>
      </c>
      <c r="I105" s="12">
        <v>1</v>
      </c>
      <c r="J105" s="12">
        <v>1</v>
      </c>
      <c r="K105" s="12">
        <v>1</v>
      </c>
      <c r="L105" s="12">
        <v>1</v>
      </c>
    </row>
    <row r="106" spans="1:12" ht="12.75">
      <c r="A106" s="3" t="s">
        <v>193</v>
      </c>
      <c r="B106" s="3" t="s">
        <v>201</v>
      </c>
      <c r="C106">
        <v>1</v>
      </c>
      <c r="D106">
        <v>1</v>
      </c>
      <c r="E106">
        <v>1</v>
      </c>
      <c r="F106">
        <v>1</v>
      </c>
      <c r="G106">
        <v>1</v>
      </c>
      <c r="H106">
        <v>1</v>
      </c>
      <c r="I106">
        <v>1</v>
      </c>
      <c r="J106">
        <v>1</v>
      </c>
      <c r="K106">
        <v>1</v>
      </c>
      <c r="L106">
        <v>1</v>
      </c>
    </row>
    <row r="107" spans="1:12" s="6" customFormat="1" ht="12.75">
      <c r="A107" s="2"/>
      <c r="B107" s="2" t="s">
        <v>288</v>
      </c>
      <c r="C107" s="6">
        <f>AVERAGE(C72,C58,C51)</f>
        <v>0.6481481481481481</v>
      </c>
      <c r="D107" s="6">
        <f aca="true" t="shared" si="23" ref="D107:L107">AVERAGE(D72,D58,D51)</f>
        <v>0.9444444444444445</v>
      </c>
      <c r="E107" s="6">
        <f t="shared" si="23"/>
        <v>0.6944444444444443</v>
      </c>
      <c r="F107" s="6">
        <f t="shared" si="23"/>
        <v>0.8888888888888888</v>
      </c>
      <c r="G107" s="6">
        <f t="shared" si="23"/>
        <v>0.9166666666666666</v>
      </c>
      <c r="H107" s="6">
        <f t="shared" si="23"/>
        <v>0.9166666666666666</v>
      </c>
      <c r="I107" s="6">
        <f t="shared" si="23"/>
        <v>0.5462962962962963</v>
      </c>
      <c r="J107" s="6">
        <f t="shared" si="23"/>
        <v>0.7268518518518517</v>
      </c>
      <c r="K107" s="6">
        <f t="shared" si="23"/>
        <v>0.7962962962962963</v>
      </c>
      <c r="L107" s="6">
        <f t="shared" si="23"/>
        <v>0.48148148148148145</v>
      </c>
    </row>
    <row r="108" spans="1:12" s="6" customFormat="1" ht="12.75">
      <c r="A108" s="2"/>
      <c r="B108" s="2"/>
      <c r="C108" s="23">
        <f>C107*100</f>
        <v>64.81481481481481</v>
      </c>
      <c r="D108" s="23">
        <f aca="true" t="shared" si="24" ref="D108:L108">D107*100</f>
        <v>94.44444444444446</v>
      </c>
      <c r="E108" s="23">
        <f t="shared" si="24"/>
        <v>69.44444444444443</v>
      </c>
      <c r="F108" s="23">
        <f t="shared" si="24"/>
        <v>88.88888888888889</v>
      </c>
      <c r="G108" s="23">
        <f t="shared" si="24"/>
        <v>91.66666666666666</v>
      </c>
      <c r="H108" s="23">
        <f t="shared" si="24"/>
        <v>91.66666666666666</v>
      </c>
      <c r="I108" s="23">
        <f t="shared" si="24"/>
        <v>54.629629629629626</v>
      </c>
      <c r="J108" s="23">
        <f t="shared" si="24"/>
        <v>72.68518518518518</v>
      </c>
      <c r="K108" s="23">
        <f t="shared" si="24"/>
        <v>79.62962962962963</v>
      </c>
      <c r="L108" s="23">
        <f t="shared" si="24"/>
        <v>48.148148148148145</v>
      </c>
    </row>
    <row r="109" spans="1:2" s="6" customFormat="1" ht="12.75">
      <c r="A109" s="2"/>
      <c r="B109" s="2"/>
    </row>
    <row r="110" spans="1:2" ht="12.75">
      <c r="A110" s="3" t="s">
        <v>202</v>
      </c>
      <c r="B110" s="2" t="s">
        <v>203</v>
      </c>
    </row>
    <row r="111" spans="1:2" ht="12.75">
      <c r="A111" s="3" t="s">
        <v>204</v>
      </c>
      <c r="B111" s="3" t="s">
        <v>205</v>
      </c>
    </row>
    <row r="112" spans="1:12" ht="12.75">
      <c r="A112" s="3" t="s">
        <v>206</v>
      </c>
      <c r="B112" s="3" t="s">
        <v>207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J112">
        <v>0</v>
      </c>
      <c r="K112">
        <v>0</v>
      </c>
      <c r="L112">
        <v>0</v>
      </c>
    </row>
    <row r="113" spans="1:12" ht="12.75">
      <c r="A113" s="3" t="s">
        <v>208</v>
      </c>
      <c r="B113" s="3" t="s">
        <v>209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J113">
        <v>0</v>
      </c>
      <c r="K113">
        <v>0</v>
      </c>
      <c r="L113">
        <v>0</v>
      </c>
    </row>
    <row r="114" spans="1:12" ht="12.75">
      <c r="A114" s="3" t="s">
        <v>210</v>
      </c>
      <c r="B114" s="3" t="s">
        <v>211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1</v>
      </c>
      <c r="J114">
        <v>0</v>
      </c>
      <c r="K114">
        <v>0</v>
      </c>
      <c r="L114">
        <v>0</v>
      </c>
    </row>
    <row r="115" spans="1:12" ht="12.75">
      <c r="A115" s="3" t="s">
        <v>212</v>
      </c>
      <c r="B115" s="3" t="s">
        <v>213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</row>
    <row r="116" spans="1:12" ht="12.75">
      <c r="A116" s="3" t="s">
        <v>214</v>
      </c>
      <c r="B116" s="3" t="s">
        <v>215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</row>
    <row r="117" spans="1:12" ht="12.75">
      <c r="A117" s="3" t="s">
        <v>216</v>
      </c>
      <c r="B117" s="3" t="s">
        <v>217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</row>
    <row r="118" spans="1:12" ht="12.75">
      <c r="A118" s="3" t="s">
        <v>220</v>
      </c>
      <c r="B118" s="3" t="s">
        <v>218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</row>
    <row r="119" spans="1:12" ht="12.75">
      <c r="A119" s="3" t="s">
        <v>219</v>
      </c>
      <c r="B119" s="3" t="s">
        <v>287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</row>
    <row r="120" spans="1:12" ht="12.75">
      <c r="A120" s="3" t="s">
        <v>221</v>
      </c>
      <c r="B120" s="3" t="s">
        <v>222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</row>
    <row r="122" spans="1:2" ht="12.75">
      <c r="A122" s="3" t="s">
        <v>223</v>
      </c>
      <c r="B122" s="2" t="s">
        <v>224</v>
      </c>
    </row>
    <row r="123" spans="1:12" s="8" customFormat="1" ht="12.75">
      <c r="A123" s="7" t="s">
        <v>225</v>
      </c>
      <c r="B123" s="7" t="s">
        <v>226</v>
      </c>
      <c r="C123" s="8">
        <f>C124</f>
        <v>100</v>
      </c>
      <c r="D123" s="8">
        <f aca="true" t="shared" si="25" ref="D123:L123">D124</f>
        <v>100</v>
      </c>
      <c r="E123" s="8">
        <f t="shared" si="25"/>
        <v>100</v>
      </c>
      <c r="F123" s="8">
        <f t="shared" si="25"/>
        <v>100</v>
      </c>
      <c r="G123" s="8">
        <f t="shared" si="25"/>
        <v>100</v>
      </c>
      <c r="H123" s="8">
        <f t="shared" si="25"/>
        <v>100</v>
      </c>
      <c r="I123" s="8">
        <f t="shared" si="25"/>
        <v>100</v>
      </c>
      <c r="J123" s="8">
        <f t="shared" si="25"/>
        <v>100</v>
      </c>
      <c r="K123" s="8">
        <f t="shared" si="25"/>
        <v>100</v>
      </c>
      <c r="L123" s="8">
        <f t="shared" si="25"/>
        <v>100</v>
      </c>
    </row>
    <row r="124" spans="1:12" ht="12.75">
      <c r="A124" s="3" t="s">
        <v>227</v>
      </c>
      <c r="B124" s="3" t="s">
        <v>228</v>
      </c>
      <c r="C124">
        <v>100</v>
      </c>
      <c r="D124">
        <v>100</v>
      </c>
      <c r="E124">
        <v>100</v>
      </c>
      <c r="F124">
        <v>100</v>
      </c>
      <c r="G124">
        <v>100</v>
      </c>
      <c r="H124">
        <v>100</v>
      </c>
      <c r="I124">
        <v>100</v>
      </c>
      <c r="J124">
        <v>100</v>
      </c>
      <c r="K124">
        <v>100</v>
      </c>
      <c r="L124">
        <v>100</v>
      </c>
    </row>
    <row r="125" spans="1:2" ht="12.75">
      <c r="A125" s="3" t="s">
        <v>229</v>
      </c>
      <c r="B125" s="3" t="s">
        <v>230</v>
      </c>
    </row>
    <row r="126" spans="1:12" s="8" customFormat="1" ht="12.75">
      <c r="A126" s="7" t="s">
        <v>231</v>
      </c>
      <c r="B126" s="7" t="s">
        <v>232</v>
      </c>
      <c r="C126" s="8">
        <f>AVERAGE(C127:C128)</f>
        <v>50</v>
      </c>
      <c r="D126" s="8">
        <f aca="true" t="shared" si="26" ref="D126:L126">AVERAGE(D127:D128)</f>
        <v>50</v>
      </c>
      <c r="E126" s="8">
        <f t="shared" si="26"/>
        <v>50</v>
      </c>
      <c r="F126" s="8">
        <f t="shared" si="26"/>
        <v>50</v>
      </c>
      <c r="G126" s="8">
        <f t="shared" si="26"/>
        <v>50</v>
      </c>
      <c r="H126" s="8">
        <f t="shared" si="26"/>
        <v>50</v>
      </c>
      <c r="I126" s="8">
        <f t="shared" si="26"/>
        <v>50</v>
      </c>
      <c r="J126" s="8">
        <f t="shared" si="26"/>
        <v>50</v>
      </c>
      <c r="K126" s="8">
        <f t="shared" si="26"/>
        <v>50</v>
      </c>
      <c r="L126" s="8">
        <f t="shared" si="26"/>
        <v>50</v>
      </c>
    </row>
    <row r="127" spans="1:12" s="12" customFormat="1" ht="12.75">
      <c r="A127" s="11" t="s">
        <v>233</v>
      </c>
      <c r="B127" s="11" t="s">
        <v>234</v>
      </c>
      <c r="C127" s="12">
        <v>0</v>
      </c>
      <c r="D127" s="12">
        <v>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</row>
    <row r="128" spans="1:12" s="12" customFormat="1" ht="25.5">
      <c r="A128" s="11" t="s">
        <v>235</v>
      </c>
      <c r="B128" s="19" t="s">
        <v>236</v>
      </c>
      <c r="C128" s="12">
        <v>100</v>
      </c>
      <c r="D128" s="12">
        <v>100</v>
      </c>
      <c r="E128" s="12">
        <v>100</v>
      </c>
      <c r="F128" s="12">
        <v>100</v>
      </c>
      <c r="G128" s="12">
        <v>100</v>
      </c>
      <c r="H128" s="12">
        <v>100</v>
      </c>
      <c r="I128" s="12">
        <v>100</v>
      </c>
      <c r="J128" s="12">
        <v>100</v>
      </c>
      <c r="K128" s="12">
        <v>100</v>
      </c>
      <c r="L128" s="12">
        <v>100</v>
      </c>
    </row>
    <row r="129" spans="1:12" ht="12.75">
      <c r="A129" s="3" t="s">
        <v>237</v>
      </c>
      <c r="B129" s="3" t="s">
        <v>238</v>
      </c>
      <c r="C129">
        <v>100</v>
      </c>
      <c r="D129">
        <v>100</v>
      </c>
      <c r="E129">
        <v>100</v>
      </c>
      <c r="F129">
        <v>100</v>
      </c>
      <c r="G129">
        <v>100</v>
      </c>
      <c r="H129">
        <v>100</v>
      </c>
      <c r="I129">
        <v>100</v>
      </c>
      <c r="J129">
        <v>100</v>
      </c>
      <c r="K129">
        <v>100</v>
      </c>
      <c r="L129">
        <v>100</v>
      </c>
    </row>
    <row r="130" spans="1:12" ht="12.75">
      <c r="A130" s="3" t="s">
        <v>239</v>
      </c>
      <c r="B130" s="3" t="s">
        <v>240</v>
      </c>
      <c r="C130">
        <v>85.7</v>
      </c>
      <c r="D130">
        <v>75</v>
      </c>
      <c r="E130">
        <v>75</v>
      </c>
      <c r="F130">
        <v>80</v>
      </c>
      <c r="G130">
        <v>0</v>
      </c>
      <c r="H130">
        <v>80</v>
      </c>
      <c r="I130">
        <v>50</v>
      </c>
      <c r="J130">
        <v>0</v>
      </c>
      <c r="K130">
        <v>63.6</v>
      </c>
      <c r="L130">
        <v>50</v>
      </c>
    </row>
    <row r="131" spans="1:12" ht="12.75">
      <c r="A131" s="3" t="s">
        <v>241</v>
      </c>
      <c r="B131" s="3" t="s">
        <v>242</v>
      </c>
      <c r="C131">
        <v>100</v>
      </c>
      <c r="D131">
        <v>100</v>
      </c>
      <c r="E131">
        <v>100</v>
      </c>
      <c r="F131">
        <v>100</v>
      </c>
      <c r="G131">
        <v>100</v>
      </c>
      <c r="H131">
        <v>100</v>
      </c>
      <c r="I131">
        <v>100</v>
      </c>
      <c r="J131">
        <v>100</v>
      </c>
      <c r="K131">
        <v>100</v>
      </c>
      <c r="L131">
        <v>100</v>
      </c>
    </row>
    <row r="132" spans="1:12" ht="12.75">
      <c r="A132" s="3" t="s">
        <v>243</v>
      </c>
      <c r="B132" s="3" t="s">
        <v>244</v>
      </c>
      <c r="C132">
        <v>87.5</v>
      </c>
      <c r="D132">
        <v>92.9</v>
      </c>
      <c r="E132">
        <v>90</v>
      </c>
      <c r="F132">
        <v>90.9</v>
      </c>
      <c r="G132">
        <v>90.9</v>
      </c>
      <c r="H132">
        <v>92.9</v>
      </c>
      <c r="I132">
        <v>87.5</v>
      </c>
      <c r="J132">
        <v>80</v>
      </c>
      <c r="K132">
        <v>93.75</v>
      </c>
      <c r="L132">
        <v>91.7</v>
      </c>
    </row>
    <row r="133" spans="1:12" ht="12.75">
      <c r="A133" s="3" t="s">
        <v>245</v>
      </c>
      <c r="B133" s="3" t="s">
        <v>246</v>
      </c>
      <c r="C133">
        <v>100</v>
      </c>
      <c r="D133">
        <v>100</v>
      </c>
      <c r="E133">
        <v>100</v>
      </c>
      <c r="F133">
        <v>100</v>
      </c>
      <c r="G133">
        <v>100</v>
      </c>
      <c r="H133">
        <v>100</v>
      </c>
      <c r="I133">
        <v>100</v>
      </c>
      <c r="J133">
        <v>100</v>
      </c>
      <c r="K133">
        <v>100</v>
      </c>
      <c r="L133">
        <v>100</v>
      </c>
    </row>
    <row r="134" spans="1:12" s="6" customFormat="1" ht="12.75">
      <c r="A134" s="2"/>
      <c r="B134" s="2" t="s">
        <v>288</v>
      </c>
      <c r="C134" s="23">
        <f>AVERAGE(C123,C126,C129:C133)</f>
        <v>89.02857142857144</v>
      </c>
      <c r="D134" s="23">
        <f aca="true" t="shared" si="27" ref="D134:L134">AVERAGE(D123,D126,D129:D133)</f>
        <v>88.27142857142857</v>
      </c>
      <c r="E134" s="23">
        <f t="shared" si="27"/>
        <v>87.85714285714286</v>
      </c>
      <c r="F134" s="23">
        <f t="shared" si="27"/>
        <v>88.7</v>
      </c>
      <c r="G134" s="23">
        <f t="shared" si="27"/>
        <v>77.27142857142857</v>
      </c>
      <c r="H134" s="23">
        <f t="shared" si="27"/>
        <v>88.98571428571428</v>
      </c>
      <c r="I134" s="23">
        <f t="shared" si="27"/>
        <v>83.92857142857143</v>
      </c>
      <c r="J134" s="23">
        <f t="shared" si="27"/>
        <v>75.71428571428571</v>
      </c>
      <c r="K134" s="23">
        <f t="shared" si="27"/>
        <v>86.76428571428572</v>
      </c>
      <c r="L134" s="23">
        <f t="shared" si="27"/>
        <v>84.52857142857144</v>
      </c>
    </row>
    <row r="135" spans="1:2" ht="12.75">
      <c r="A135" s="3" t="s">
        <v>247</v>
      </c>
      <c r="B135" s="2" t="s">
        <v>248</v>
      </c>
    </row>
    <row r="136" spans="1:12" ht="12.75">
      <c r="A136" s="3" t="s">
        <v>249</v>
      </c>
      <c r="B136" s="3" t="s">
        <v>250</v>
      </c>
      <c r="C136">
        <v>49</v>
      </c>
      <c r="D136">
        <v>49</v>
      </c>
      <c r="E136">
        <v>49</v>
      </c>
      <c r="F136">
        <v>49</v>
      </c>
      <c r="G136">
        <v>49</v>
      </c>
      <c r="H136">
        <v>49</v>
      </c>
      <c r="I136">
        <v>42</v>
      </c>
      <c r="J136">
        <v>35</v>
      </c>
      <c r="K136">
        <v>49</v>
      </c>
      <c r="L136">
        <v>42</v>
      </c>
    </row>
    <row r="137" spans="1:12" ht="12.75">
      <c r="A137" s="3" t="s">
        <v>251</v>
      </c>
      <c r="B137" s="3" t="s">
        <v>252</v>
      </c>
      <c r="C137">
        <v>49</v>
      </c>
      <c r="D137">
        <v>49</v>
      </c>
      <c r="E137">
        <v>42</v>
      </c>
      <c r="F137">
        <v>42</v>
      </c>
      <c r="G137">
        <v>49</v>
      </c>
      <c r="H137">
        <v>42</v>
      </c>
      <c r="I137">
        <v>35</v>
      </c>
      <c r="J137">
        <v>49</v>
      </c>
      <c r="K137">
        <v>49</v>
      </c>
      <c r="L137">
        <v>49</v>
      </c>
    </row>
    <row r="138" spans="1:12" ht="25.5">
      <c r="A138" s="5" t="s">
        <v>253</v>
      </c>
      <c r="B138" s="4" t="s">
        <v>254</v>
      </c>
      <c r="C138">
        <v>49</v>
      </c>
      <c r="D138">
        <v>49</v>
      </c>
      <c r="E138">
        <v>35</v>
      </c>
      <c r="F138">
        <v>35</v>
      </c>
      <c r="G138">
        <v>42</v>
      </c>
      <c r="H138">
        <v>49</v>
      </c>
      <c r="I138">
        <v>35</v>
      </c>
      <c r="J138">
        <v>49</v>
      </c>
      <c r="K138">
        <v>49</v>
      </c>
      <c r="L138">
        <v>42</v>
      </c>
    </row>
    <row r="139" spans="1:12" s="6" customFormat="1" ht="12.75">
      <c r="A139" s="2"/>
      <c r="B139" s="2" t="s">
        <v>288</v>
      </c>
      <c r="C139" s="23">
        <f>AVERAGE(C136:C138)</f>
        <v>49</v>
      </c>
      <c r="D139" s="23">
        <f aca="true" t="shared" si="28" ref="D139:L139">AVERAGE(D136:D138)</f>
        <v>49</v>
      </c>
      <c r="E139" s="23">
        <f t="shared" si="28"/>
        <v>42</v>
      </c>
      <c r="F139" s="23">
        <f t="shared" si="28"/>
        <v>42</v>
      </c>
      <c r="G139" s="23">
        <f t="shared" si="28"/>
        <v>46.666666666666664</v>
      </c>
      <c r="H139" s="23">
        <f t="shared" si="28"/>
        <v>46.666666666666664</v>
      </c>
      <c r="I139" s="23">
        <f t="shared" si="28"/>
        <v>37.333333333333336</v>
      </c>
      <c r="J139" s="23">
        <f t="shared" si="28"/>
        <v>44.333333333333336</v>
      </c>
      <c r="K139" s="23">
        <f t="shared" si="28"/>
        <v>49</v>
      </c>
      <c r="L139" s="23">
        <f t="shared" si="28"/>
        <v>44.333333333333336</v>
      </c>
    </row>
    <row r="140" spans="1:2" ht="12.75">
      <c r="A140" s="3" t="s">
        <v>255</v>
      </c>
      <c r="B140" s="2" t="s">
        <v>256</v>
      </c>
    </row>
    <row r="141" spans="1:12" ht="12.75">
      <c r="A141" s="3" t="s">
        <v>257</v>
      </c>
      <c r="B141" s="3" t="s">
        <v>258</v>
      </c>
      <c r="C141">
        <v>49</v>
      </c>
      <c r="D141">
        <v>49</v>
      </c>
      <c r="E141">
        <v>49</v>
      </c>
      <c r="F141">
        <v>49</v>
      </c>
      <c r="G141">
        <v>49</v>
      </c>
      <c r="H141">
        <v>49</v>
      </c>
      <c r="I141">
        <v>49</v>
      </c>
      <c r="J141">
        <v>49</v>
      </c>
      <c r="K141">
        <v>49</v>
      </c>
      <c r="L141">
        <v>49</v>
      </c>
    </row>
    <row r="142" spans="1:12" ht="12.75">
      <c r="A142" s="3" t="s">
        <v>259</v>
      </c>
      <c r="B142" s="3" t="s">
        <v>260</v>
      </c>
      <c r="C142">
        <v>49</v>
      </c>
      <c r="D142">
        <v>49</v>
      </c>
      <c r="E142">
        <v>49</v>
      </c>
      <c r="F142">
        <v>49</v>
      </c>
      <c r="G142">
        <v>49</v>
      </c>
      <c r="H142">
        <v>49</v>
      </c>
      <c r="I142">
        <v>49</v>
      </c>
      <c r="J142">
        <v>49</v>
      </c>
      <c r="K142">
        <v>49</v>
      </c>
      <c r="L142">
        <v>49</v>
      </c>
    </row>
    <row r="143" spans="1:12" ht="25.5">
      <c r="A143" s="5" t="s">
        <v>262</v>
      </c>
      <c r="B143" s="4" t="s">
        <v>261</v>
      </c>
      <c r="C143">
        <v>49</v>
      </c>
      <c r="D143">
        <v>49</v>
      </c>
      <c r="E143">
        <v>49</v>
      </c>
      <c r="F143">
        <v>49</v>
      </c>
      <c r="G143">
        <v>49</v>
      </c>
      <c r="H143">
        <v>49</v>
      </c>
      <c r="I143">
        <v>42</v>
      </c>
      <c r="J143">
        <v>49</v>
      </c>
      <c r="K143">
        <v>49</v>
      </c>
      <c r="L143">
        <v>49</v>
      </c>
    </row>
    <row r="144" spans="1:2" ht="12.75">
      <c r="A144" s="3" t="s">
        <v>263</v>
      </c>
      <c r="B144" s="3" t="s">
        <v>264</v>
      </c>
    </row>
    <row r="145" spans="1:12" ht="12.75">
      <c r="A145" s="3" t="s">
        <v>265</v>
      </c>
      <c r="B145" s="3" t="s">
        <v>266</v>
      </c>
      <c r="C145">
        <v>49</v>
      </c>
      <c r="D145">
        <v>49</v>
      </c>
      <c r="E145">
        <v>49</v>
      </c>
      <c r="F145">
        <v>49</v>
      </c>
      <c r="G145">
        <v>49</v>
      </c>
      <c r="H145">
        <v>49</v>
      </c>
      <c r="I145">
        <v>49</v>
      </c>
      <c r="J145">
        <v>49</v>
      </c>
      <c r="K145">
        <v>49</v>
      </c>
      <c r="L145">
        <v>49</v>
      </c>
    </row>
    <row r="146" spans="1:12" ht="25.5">
      <c r="A146" s="5" t="s">
        <v>267</v>
      </c>
      <c r="B146" s="4" t="s">
        <v>268</v>
      </c>
      <c r="C146">
        <v>49</v>
      </c>
      <c r="D146">
        <v>49</v>
      </c>
      <c r="E146">
        <v>49</v>
      </c>
      <c r="F146">
        <v>42</v>
      </c>
      <c r="G146">
        <v>49</v>
      </c>
      <c r="H146">
        <v>49</v>
      </c>
      <c r="I146">
        <v>42</v>
      </c>
      <c r="J146">
        <v>49</v>
      </c>
      <c r="K146">
        <v>42</v>
      </c>
      <c r="L146">
        <v>49</v>
      </c>
    </row>
    <row r="147" spans="1:12" ht="12.75">
      <c r="A147" s="3" t="s">
        <v>269</v>
      </c>
      <c r="B147" s="3" t="s">
        <v>270</v>
      </c>
      <c r="C147">
        <v>49</v>
      </c>
      <c r="D147">
        <v>49</v>
      </c>
      <c r="E147">
        <v>49</v>
      </c>
      <c r="F147">
        <v>49</v>
      </c>
      <c r="G147">
        <v>49</v>
      </c>
      <c r="H147">
        <v>49</v>
      </c>
      <c r="I147">
        <v>35</v>
      </c>
      <c r="J147">
        <v>42</v>
      </c>
      <c r="K147">
        <v>49</v>
      </c>
      <c r="L147">
        <v>49</v>
      </c>
    </row>
    <row r="148" spans="1:12" ht="12.75">
      <c r="A148" s="3" t="s">
        <v>271</v>
      </c>
      <c r="B148" s="3" t="s">
        <v>272</v>
      </c>
      <c r="C148">
        <v>49</v>
      </c>
      <c r="D148">
        <v>49</v>
      </c>
      <c r="E148">
        <v>42</v>
      </c>
      <c r="F148">
        <v>49</v>
      </c>
      <c r="G148">
        <v>49</v>
      </c>
      <c r="H148">
        <v>49</v>
      </c>
      <c r="I148">
        <v>35</v>
      </c>
      <c r="J148">
        <v>42</v>
      </c>
      <c r="K148">
        <v>49</v>
      </c>
      <c r="L148">
        <v>49</v>
      </c>
    </row>
    <row r="149" spans="1:12" ht="12.75">
      <c r="A149" s="3" t="s">
        <v>273</v>
      </c>
      <c r="B149" s="3" t="s">
        <v>274</v>
      </c>
      <c r="C149">
        <v>49</v>
      </c>
      <c r="D149">
        <v>49</v>
      </c>
      <c r="E149">
        <v>49</v>
      </c>
      <c r="F149">
        <v>49</v>
      </c>
      <c r="G149">
        <v>49</v>
      </c>
      <c r="H149">
        <v>49</v>
      </c>
      <c r="I149">
        <v>49</v>
      </c>
      <c r="J149">
        <v>49</v>
      </c>
      <c r="K149">
        <v>49</v>
      </c>
      <c r="L149">
        <v>49</v>
      </c>
    </row>
    <row r="150" spans="1:12" s="6" customFormat="1" ht="12.75">
      <c r="A150" s="2"/>
      <c r="B150" s="2" t="s">
        <v>288</v>
      </c>
      <c r="C150" s="6">
        <f aca="true" t="shared" si="29" ref="C150:L150">AVERAGE(C142:C149)</f>
        <v>49</v>
      </c>
      <c r="D150" s="6">
        <f t="shared" si="29"/>
        <v>49</v>
      </c>
      <c r="E150" s="6">
        <f t="shared" si="29"/>
        <v>48</v>
      </c>
      <c r="F150" s="6">
        <f t="shared" si="29"/>
        <v>48</v>
      </c>
      <c r="G150" s="6">
        <f t="shared" si="29"/>
        <v>49</v>
      </c>
      <c r="H150" s="6">
        <f t="shared" si="29"/>
        <v>49</v>
      </c>
      <c r="I150" s="6">
        <f t="shared" si="29"/>
        <v>43</v>
      </c>
      <c r="J150" s="6">
        <f t="shared" si="29"/>
        <v>47</v>
      </c>
      <c r="K150" s="6">
        <f t="shared" si="29"/>
        <v>48</v>
      </c>
      <c r="L150" s="6">
        <f t="shared" si="29"/>
        <v>49</v>
      </c>
    </row>
    <row r="152" spans="1:12" s="21" customFormat="1" ht="15.75">
      <c r="A152" s="20"/>
      <c r="B152" s="20" t="s">
        <v>289</v>
      </c>
      <c r="C152" s="22">
        <f>AVERAGE(C150,C139,C134,C108,C48)</f>
        <v>67.76867724867725</v>
      </c>
      <c r="D152" s="22">
        <f aca="true" t="shared" si="30" ref="D152:L152">AVERAGE(D150,D139,D134,D108,D48)</f>
        <v>74.5431746031746</v>
      </c>
      <c r="E152" s="22">
        <f t="shared" si="30"/>
        <v>67.36031746031746</v>
      </c>
      <c r="F152" s="22">
        <f t="shared" si="30"/>
        <v>71.41777777777777</v>
      </c>
      <c r="G152" s="22">
        <f t="shared" si="30"/>
        <v>71.92095238095237</v>
      </c>
      <c r="H152" s="22">
        <f t="shared" si="30"/>
        <v>74.26380952380953</v>
      </c>
      <c r="I152" s="22">
        <f t="shared" si="30"/>
        <v>59.76164021164021</v>
      </c>
      <c r="J152" s="22">
        <f t="shared" si="30"/>
        <v>65.12989417989418</v>
      </c>
      <c r="K152" s="22">
        <f t="shared" si="30"/>
        <v>71.47878306878307</v>
      </c>
      <c r="L152" s="22">
        <f t="shared" si="30"/>
        <v>62.735343915343925</v>
      </c>
    </row>
  </sheetData>
  <printOptions/>
  <pageMargins left="0.75" right="0.75" top="1" bottom="1" header="0.5" footer="0.5"/>
  <pageSetup horizontalDpi="600" verticalDpi="600" orientation="landscape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4"/>
  <sheetViews>
    <sheetView workbookViewId="0" topLeftCell="A50">
      <selection activeCell="E66" sqref="E66"/>
    </sheetView>
  </sheetViews>
  <sheetFormatPr defaultColWidth="9.140625" defaultRowHeight="12.75"/>
  <cols>
    <col min="1" max="1" width="20.421875" style="0" bestFit="1" customWidth="1"/>
    <col min="2" max="2" width="23.7109375" style="0" bestFit="1" customWidth="1"/>
    <col min="3" max="3" width="10.28125" style="0" bestFit="1" customWidth="1"/>
    <col min="4" max="4" width="15.28125" style="0" bestFit="1" customWidth="1"/>
    <col min="5" max="5" width="11.8515625" style="0" bestFit="1" customWidth="1"/>
    <col min="7" max="7" width="10.00390625" style="0" bestFit="1" customWidth="1"/>
  </cols>
  <sheetData>
    <row r="1" spans="1:2" ht="12.75">
      <c r="A1" t="s">
        <v>290</v>
      </c>
      <c r="B1" t="s">
        <v>291</v>
      </c>
    </row>
    <row r="2" spans="1:5" ht="12.75">
      <c r="A2" t="s">
        <v>276</v>
      </c>
      <c r="B2" s="24">
        <f>Sheet1!D152</f>
        <v>74.5431746031746</v>
      </c>
      <c r="C2" s="24"/>
      <c r="D2" t="s">
        <v>293</v>
      </c>
      <c r="E2" s="24">
        <f>AVERAGE(B2,B3,B4)</f>
        <v>74.35693121693122</v>
      </c>
    </row>
    <row r="3" spans="1:5" ht="12.75">
      <c r="A3" t="s">
        <v>279</v>
      </c>
      <c r="B3" s="24">
        <f>Sheet1!H152</f>
        <v>74.26380952380953</v>
      </c>
      <c r="C3" s="24"/>
      <c r="D3" t="s">
        <v>294</v>
      </c>
      <c r="E3" s="24">
        <f>AVERAGE(B5,B6)</f>
        <v>71.44828042328042</v>
      </c>
    </row>
    <row r="4" spans="1:5" ht="12.75">
      <c r="A4" t="s">
        <v>280</v>
      </c>
      <c r="B4" s="24">
        <f>Sheet1!H152</f>
        <v>74.26380952380953</v>
      </c>
      <c r="C4" s="24"/>
      <c r="D4" t="s">
        <v>296</v>
      </c>
      <c r="E4" s="24">
        <f>B6</f>
        <v>71.41777777777777</v>
      </c>
    </row>
    <row r="5" spans="1:5" ht="12.75">
      <c r="A5" t="s">
        <v>283</v>
      </c>
      <c r="B5" s="24">
        <f>Sheet1!K152</f>
        <v>71.47878306878307</v>
      </c>
      <c r="C5" s="24"/>
      <c r="D5" t="s">
        <v>295</v>
      </c>
      <c r="E5" s="24">
        <f>B9</f>
        <v>65.12989417989418</v>
      </c>
    </row>
    <row r="6" spans="1:5" ht="12.75">
      <c r="A6" t="s">
        <v>278</v>
      </c>
      <c r="B6" s="24">
        <f>Sheet1!F152</f>
        <v>71.41777777777777</v>
      </c>
      <c r="C6" s="24"/>
      <c r="D6" t="s">
        <v>297</v>
      </c>
      <c r="E6" s="24">
        <f>AVERAGE(B9,B10,B11)</f>
        <v>62.54229276895944</v>
      </c>
    </row>
    <row r="7" spans="1:2" ht="12.75">
      <c r="A7" t="s">
        <v>275</v>
      </c>
      <c r="B7" s="24">
        <f>Sheet1!C152</f>
        <v>67.76867724867725</v>
      </c>
    </row>
    <row r="8" spans="1:2" ht="12.75">
      <c r="A8" t="s">
        <v>277</v>
      </c>
      <c r="B8" s="24">
        <f>Sheet1!E152</f>
        <v>67.36031746031746</v>
      </c>
    </row>
    <row r="9" spans="1:2" ht="12.75">
      <c r="A9" t="s">
        <v>282</v>
      </c>
      <c r="B9" s="24">
        <f>Sheet1!J152</f>
        <v>65.12989417989418</v>
      </c>
    </row>
    <row r="10" spans="1:2" ht="12.75">
      <c r="A10" t="s">
        <v>284</v>
      </c>
      <c r="B10" s="24">
        <f>Sheet1!L152</f>
        <v>62.735343915343925</v>
      </c>
    </row>
    <row r="11" spans="1:2" ht="12.75">
      <c r="A11" t="s">
        <v>281</v>
      </c>
      <c r="B11" s="24">
        <f>Sheet1!I152</f>
        <v>59.76164021164021</v>
      </c>
    </row>
    <row r="14" ht="12.75">
      <c r="B14" t="s">
        <v>0</v>
      </c>
    </row>
    <row r="15" spans="1:5" ht="12.75">
      <c r="A15" t="s">
        <v>279</v>
      </c>
      <c r="B15" s="24">
        <f>Sheet1!G48</f>
        <v>95</v>
      </c>
      <c r="D15" t="s">
        <v>293</v>
      </c>
      <c r="E15" s="24">
        <f>AVERAGE(B15,B16,B18)</f>
        <v>94</v>
      </c>
    </row>
    <row r="16" spans="1:5" ht="12.75">
      <c r="A16" t="s">
        <v>280</v>
      </c>
      <c r="B16" s="24">
        <f>Sheet1!H48</f>
        <v>95</v>
      </c>
      <c r="D16" t="s">
        <v>294</v>
      </c>
      <c r="E16" s="24">
        <f>AVERAGE(B17,B20)</f>
        <v>91.75</v>
      </c>
    </row>
    <row r="17" spans="1:5" ht="12.75">
      <c r="A17" t="s">
        <v>283</v>
      </c>
      <c r="B17" s="24">
        <f>Sheet1!K48</f>
        <v>94</v>
      </c>
      <c r="D17" t="s">
        <v>295</v>
      </c>
      <c r="E17" s="24">
        <f>B19</f>
        <v>89.5</v>
      </c>
    </row>
    <row r="18" spans="1:5" ht="12.75">
      <c r="A18" t="s">
        <v>276</v>
      </c>
      <c r="B18" s="24">
        <f>Sheet1!D48</f>
        <v>92</v>
      </c>
      <c r="D18" t="s">
        <v>296</v>
      </c>
      <c r="E18" s="24">
        <f>B22</f>
        <v>87</v>
      </c>
    </row>
    <row r="19" spans="1:5" ht="12.75">
      <c r="A19" t="s">
        <v>277</v>
      </c>
      <c r="B19" s="24">
        <f>Sheet1!E48</f>
        <v>89.5</v>
      </c>
      <c r="D19" t="s">
        <v>297</v>
      </c>
      <c r="E19" s="24">
        <f>AVERAGE(B21,B23,B24)</f>
        <v>84.5</v>
      </c>
    </row>
    <row r="20" spans="1:2" ht="12.75">
      <c r="A20" t="s">
        <v>278</v>
      </c>
      <c r="B20" s="24">
        <f>Sheet1!F48</f>
        <v>89.5</v>
      </c>
    </row>
    <row r="21" spans="1:2" ht="12.75">
      <c r="A21" t="s">
        <v>292</v>
      </c>
      <c r="B21" s="24">
        <f>Sheet1!L48</f>
        <v>87.66666666666667</v>
      </c>
    </row>
    <row r="22" spans="1:2" ht="12.75">
      <c r="A22" t="s">
        <v>275</v>
      </c>
      <c r="B22" s="24">
        <f>Sheet1!C48</f>
        <v>87</v>
      </c>
    </row>
    <row r="23" spans="1:2" ht="12.75">
      <c r="A23" t="s">
        <v>282</v>
      </c>
      <c r="B23" s="24">
        <f>Sheet1!J48</f>
        <v>85.91666666666666</v>
      </c>
    </row>
    <row r="24" spans="1:2" ht="12.75">
      <c r="A24" t="s">
        <v>281</v>
      </c>
      <c r="B24" s="24">
        <f>Sheet1!I48</f>
        <v>79.91666666666667</v>
      </c>
    </row>
    <row r="26" ht="12.75">
      <c r="B26" t="s">
        <v>88</v>
      </c>
    </row>
    <row r="27" spans="1:5" ht="12.75">
      <c r="A27" t="s">
        <v>276</v>
      </c>
      <c r="B27" s="24">
        <f>Sheet1!D108</f>
        <v>94.44444444444446</v>
      </c>
      <c r="D27" t="s">
        <v>293</v>
      </c>
      <c r="E27" s="24">
        <f>AVERAGE(B27,B28,B29)</f>
        <v>92.5925925925926</v>
      </c>
    </row>
    <row r="28" spans="1:5" ht="12.75">
      <c r="A28" t="s">
        <v>279</v>
      </c>
      <c r="B28" s="24">
        <f>Sheet1!G108</f>
        <v>91.66666666666666</v>
      </c>
      <c r="D28" t="s">
        <v>294</v>
      </c>
      <c r="E28" s="24">
        <f>AVERAGE(B30,B31)</f>
        <v>84.25925925925927</v>
      </c>
    </row>
    <row r="29" spans="1:5" ht="12.75">
      <c r="A29" t="s">
        <v>280</v>
      </c>
      <c r="B29" s="24">
        <f>Sheet1!H108</f>
        <v>91.66666666666666</v>
      </c>
      <c r="D29" t="s">
        <v>295</v>
      </c>
      <c r="E29" s="24">
        <f>B33</f>
        <v>69.44444444444443</v>
      </c>
    </row>
    <row r="30" spans="1:5" ht="12.75">
      <c r="A30" t="s">
        <v>278</v>
      </c>
      <c r="B30" s="24">
        <f>Sheet1!F108</f>
        <v>88.88888888888889</v>
      </c>
      <c r="D30" t="s">
        <v>296</v>
      </c>
      <c r="E30" s="24">
        <f>B34</f>
        <v>64.81481481481481</v>
      </c>
    </row>
    <row r="31" spans="1:5" ht="12.75">
      <c r="A31" t="s">
        <v>283</v>
      </c>
      <c r="B31" s="24">
        <f>Sheet1!K108</f>
        <v>79.62962962962963</v>
      </c>
      <c r="D31" t="s">
        <v>297</v>
      </c>
      <c r="E31" s="24">
        <f>AVERAGE(B35,B36,B32)</f>
        <v>58.487654320987644</v>
      </c>
    </row>
    <row r="32" spans="1:2" ht="12.75">
      <c r="A32" t="s">
        <v>282</v>
      </c>
      <c r="B32" s="24">
        <f>Sheet1!J108</f>
        <v>72.68518518518518</v>
      </c>
    </row>
    <row r="33" spans="1:2" ht="12.75">
      <c r="A33" t="s">
        <v>277</v>
      </c>
      <c r="B33" s="24">
        <f>Sheet1!E108</f>
        <v>69.44444444444443</v>
      </c>
    </row>
    <row r="34" spans="1:2" ht="12.75">
      <c r="A34" t="s">
        <v>275</v>
      </c>
      <c r="B34" s="24">
        <f>Sheet1!C108</f>
        <v>64.81481481481481</v>
      </c>
    </row>
    <row r="35" spans="1:2" ht="12.75">
      <c r="A35" t="s">
        <v>281</v>
      </c>
      <c r="B35" s="24">
        <f>Sheet1!I108</f>
        <v>54.629629629629626</v>
      </c>
    </row>
    <row r="36" spans="1:2" ht="12.75">
      <c r="A36" t="s">
        <v>292</v>
      </c>
      <c r="B36" s="24">
        <f>Sheet1!L108</f>
        <v>48.148148148148145</v>
      </c>
    </row>
    <row r="38" ht="12.75">
      <c r="B38" t="s">
        <v>224</v>
      </c>
    </row>
    <row r="39" spans="1:5" ht="12.75">
      <c r="A39" t="s">
        <v>275</v>
      </c>
      <c r="B39" s="24">
        <f>Sheet1!C134</f>
        <v>89.02857142857144</v>
      </c>
      <c r="D39" t="s">
        <v>293</v>
      </c>
      <c r="E39" s="24">
        <f>AVERAGE(B40,B46,B480)</f>
        <v>82.77142857142857</v>
      </c>
    </row>
    <row r="40" spans="1:5" ht="12.75">
      <c r="A40" t="s">
        <v>276</v>
      </c>
      <c r="B40" s="24">
        <f>Sheet1!D134</f>
        <v>88.27142857142857</v>
      </c>
      <c r="D40" t="s">
        <v>294</v>
      </c>
      <c r="E40" s="24">
        <f>AVERAGE(B41,B43)</f>
        <v>87.73214285714286</v>
      </c>
    </row>
    <row r="41" spans="1:5" ht="12.75">
      <c r="A41" t="s">
        <v>278</v>
      </c>
      <c r="B41" s="24">
        <f>Sheet1!F134</f>
        <v>88.7</v>
      </c>
      <c r="D41" t="s">
        <v>295</v>
      </c>
      <c r="E41" s="24">
        <f>B42</f>
        <v>87.85714285714286</v>
      </c>
    </row>
    <row r="42" spans="1:5" ht="12.75">
      <c r="A42" t="s">
        <v>277</v>
      </c>
      <c r="B42" s="24">
        <f>Sheet1!E134</f>
        <v>87.85714285714286</v>
      </c>
      <c r="D42" t="s">
        <v>296</v>
      </c>
      <c r="E42" s="24">
        <f>B39</f>
        <v>89.02857142857144</v>
      </c>
    </row>
    <row r="43" spans="1:5" ht="12.75">
      <c r="A43" t="s">
        <v>283</v>
      </c>
      <c r="B43" s="24">
        <f>Sheet1!K134</f>
        <v>86.76428571428572</v>
      </c>
      <c r="D43" t="s">
        <v>297</v>
      </c>
      <c r="E43" s="24">
        <f>AVERAGE(B44,B45,B47)</f>
        <v>81.39047619047619</v>
      </c>
    </row>
    <row r="44" spans="1:2" ht="12.75">
      <c r="A44" t="s">
        <v>292</v>
      </c>
      <c r="B44" s="24">
        <f>Sheet1!L134</f>
        <v>84.52857142857144</v>
      </c>
    </row>
    <row r="45" spans="1:2" ht="12.75">
      <c r="A45" t="s">
        <v>281</v>
      </c>
      <c r="B45" s="24">
        <f>Sheet1!I134</f>
        <v>83.92857142857143</v>
      </c>
    </row>
    <row r="46" spans="1:2" ht="12.75">
      <c r="A46" t="s">
        <v>279</v>
      </c>
      <c r="B46" s="24">
        <f>Sheet1!G134</f>
        <v>77.27142857142857</v>
      </c>
    </row>
    <row r="47" spans="1:2" ht="12.75">
      <c r="A47" t="s">
        <v>282</v>
      </c>
      <c r="B47" s="24">
        <f>Sheet1!J134</f>
        <v>75.71428571428571</v>
      </c>
    </row>
    <row r="48" spans="1:2" ht="12.75">
      <c r="A48" t="s">
        <v>280</v>
      </c>
      <c r="B48" s="24">
        <f>Sheet1!H139</f>
        <v>46.666666666666664</v>
      </c>
    </row>
    <row r="50" ht="12.75">
      <c r="B50" t="s">
        <v>248</v>
      </c>
    </row>
    <row r="51" spans="1:5" ht="12.75">
      <c r="A51" t="s">
        <v>275</v>
      </c>
      <c r="B51" s="24">
        <f>Sheet1!C139</f>
        <v>49</v>
      </c>
      <c r="D51" t="s">
        <v>296</v>
      </c>
      <c r="E51" s="24">
        <f>B48</f>
        <v>46.666666666666664</v>
      </c>
    </row>
    <row r="52" spans="1:5" ht="12.75">
      <c r="A52" t="s">
        <v>276</v>
      </c>
      <c r="B52" s="24">
        <f>Sheet1!D139</f>
        <v>49</v>
      </c>
      <c r="D52" t="s">
        <v>293</v>
      </c>
      <c r="E52" s="24">
        <f>AVERAGE(B53,B55,B56)</f>
        <v>46.666666666666664</v>
      </c>
    </row>
    <row r="53" spans="1:5" ht="12.75">
      <c r="A53" t="s">
        <v>283</v>
      </c>
      <c r="B53" s="24">
        <f>Sheet1!K139</f>
        <v>49</v>
      </c>
      <c r="D53" t="s">
        <v>294</v>
      </c>
      <c r="E53" s="24">
        <f>AVERAGE(B54,B60)</f>
        <v>42</v>
      </c>
    </row>
    <row r="54" spans="1:5" ht="12.75">
      <c r="A54" t="s">
        <v>279</v>
      </c>
      <c r="B54" s="24">
        <f>Sheet1!G139</f>
        <v>46.666666666666664</v>
      </c>
      <c r="D54" t="s">
        <v>295</v>
      </c>
      <c r="E54" s="24">
        <f>B59</f>
        <v>42</v>
      </c>
    </row>
    <row r="55" spans="1:5" ht="12.75">
      <c r="A55" t="s">
        <v>280</v>
      </c>
      <c r="B55" s="24">
        <f>Sheet1!H139</f>
        <v>46.666666666666664</v>
      </c>
      <c r="D55" t="s">
        <v>297</v>
      </c>
      <c r="E55" s="24">
        <f>AVERAGE(B57,B60,B56)</f>
        <v>42</v>
      </c>
    </row>
    <row r="56" spans="1:4" ht="12.75">
      <c r="A56" t="s">
        <v>282</v>
      </c>
      <c r="B56" s="24">
        <f>Sheet1!J139</f>
        <v>44.333333333333336</v>
      </c>
    </row>
    <row r="57" spans="1:2" ht="12.75">
      <c r="A57" t="s">
        <v>292</v>
      </c>
      <c r="B57" s="24">
        <f>Sheet1!L139</f>
        <v>44.333333333333336</v>
      </c>
    </row>
    <row r="58" spans="1:2" ht="12.75">
      <c r="A58" t="s">
        <v>277</v>
      </c>
      <c r="B58" s="24">
        <f>Sheet1!E139</f>
        <v>42</v>
      </c>
    </row>
    <row r="59" spans="1:2" ht="12.75">
      <c r="A59" t="s">
        <v>278</v>
      </c>
      <c r="B59" s="24">
        <f>Sheet1!F139</f>
        <v>42</v>
      </c>
    </row>
    <row r="60" spans="1:2" ht="12.75">
      <c r="A60" t="s">
        <v>281</v>
      </c>
      <c r="B60" s="24">
        <f>Sheet1!I139</f>
        <v>37.333333333333336</v>
      </c>
    </row>
    <row r="62" ht="12.75">
      <c r="B62" t="s">
        <v>256</v>
      </c>
    </row>
    <row r="63" spans="1:5" ht="12.75">
      <c r="A63" t="s">
        <v>275</v>
      </c>
      <c r="B63">
        <f>Sheet1!C150</f>
        <v>49</v>
      </c>
      <c r="D63" t="s">
        <v>293</v>
      </c>
      <c r="E63">
        <f>AVERAGE(B64,B65,B66)</f>
        <v>49</v>
      </c>
    </row>
    <row r="64" spans="1:5" ht="12.75">
      <c r="A64" t="s">
        <v>276</v>
      </c>
      <c r="B64">
        <f>Sheet1!D150</f>
        <v>49</v>
      </c>
      <c r="D64" t="s">
        <v>294</v>
      </c>
      <c r="E64">
        <f>AVERAGE(B69,B70)</f>
        <v>48</v>
      </c>
    </row>
    <row r="65" spans="1:5" ht="12.75">
      <c r="A65" t="s">
        <v>279</v>
      </c>
      <c r="B65">
        <f>Sheet1!G150</f>
        <v>49</v>
      </c>
      <c r="D65" t="s">
        <v>295</v>
      </c>
      <c r="E65">
        <f>B68</f>
        <v>48</v>
      </c>
    </row>
    <row r="66" spans="1:5" ht="12.75">
      <c r="A66" t="s">
        <v>280</v>
      </c>
      <c r="B66">
        <f>Sheet1!H150</f>
        <v>49</v>
      </c>
      <c r="D66" t="s">
        <v>296</v>
      </c>
      <c r="E66">
        <f>B63</f>
        <v>49</v>
      </c>
    </row>
    <row r="67" spans="1:5" ht="12.75">
      <c r="A67" t="s">
        <v>292</v>
      </c>
      <c r="B67">
        <f>Sheet1!L150</f>
        <v>49</v>
      </c>
      <c r="D67" t="s">
        <v>297</v>
      </c>
      <c r="E67" s="25">
        <f>AVERAGE(B71,B72,B67)</f>
        <v>46.333333333333336</v>
      </c>
    </row>
    <row r="68" spans="1:2" ht="12.75">
      <c r="A68" t="s">
        <v>277</v>
      </c>
      <c r="B68">
        <f>Sheet1!E150</f>
        <v>48</v>
      </c>
    </row>
    <row r="69" spans="1:2" ht="12.75">
      <c r="A69" t="s">
        <v>278</v>
      </c>
      <c r="B69">
        <f>Sheet1!F150</f>
        <v>48</v>
      </c>
    </row>
    <row r="70" spans="1:2" ht="12.75">
      <c r="A70" t="s">
        <v>283</v>
      </c>
      <c r="B70">
        <f>Sheet1!K150</f>
        <v>48</v>
      </c>
    </row>
    <row r="71" spans="1:2" ht="12.75">
      <c r="A71" t="s">
        <v>282</v>
      </c>
      <c r="B71">
        <f>Sheet1!J150</f>
        <v>47</v>
      </c>
    </row>
    <row r="72" spans="1:2" ht="12.75">
      <c r="A72" t="s">
        <v>281</v>
      </c>
      <c r="B72">
        <f>Sheet1!I150</f>
        <v>43</v>
      </c>
    </row>
    <row r="75" ht="12.75">
      <c r="A75" t="s">
        <v>275</v>
      </c>
    </row>
    <row r="76" ht="12.75">
      <c r="A76" t="s">
        <v>276</v>
      </c>
    </row>
    <row r="77" ht="12.75">
      <c r="A77" t="s">
        <v>277</v>
      </c>
    </row>
    <row r="78" ht="12.75">
      <c r="A78" t="s">
        <v>278</v>
      </c>
    </row>
    <row r="79" ht="12.75">
      <c r="A79" t="s">
        <v>279</v>
      </c>
    </row>
    <row r="80" ht="12.75">
      <c r="A80" t="s">
        <v>280</v>
      </c>
    </row>
    <row r="81" ht="12.75">
      <c r="A81" t="s">
        <v>281</v>
      </c>
    </row>
    <row r="82" ht="12.75">
      <c r="A82" t="s">
        <v>282</v>
      </c>
    </row>
    <row r="83" ht="12.75">
      <c r="A83" t="s">
        <v>283</v>
      </c>
    </row>
    <row r="84" ht="12.75">
      <c r="A84" t="s">
        <v>292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</dc:creator>
  <cp:keywords/>
  <dc:description/>
  <cp:lastModifiedBy>jack</cp:lastModifiedBy>
  <cp:lastPrinted>2010-04-13T08:25:50Z</cp:lastPrinted>
  <dcterms:created xsi:type="dcterms:W3CDTF">2010-04-05T17:38:01Z</dcterms:created>
  <dcterms:modified xsi:type="dcterms:W3CDTF">2010-04-20T09:09:52Z</dcterms:modified>
  <cp:category/>
  <cp:version/>
  <cp:contentType/>
  <cp:contentStatus/>
</cp:coreProperties>
</file>